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 WORK\Buget\2025\Proiectul Legii BS pentru anul 2026\Guvern\Pentru Guvern\Proiect de lege RU\"/>
    </mc:Choice>
  </mc:AlternateContent>
  <bookViews>
    <workbookView xWindow="0" yWindow="0" windowWidth="28800" windowHeight="11580"/>
  </bookViews>
  <sheets>
    <sheet name="Anexa 6 RU" sheetId="1" r:id="rId1"/>
  </sheets>
  <definedNames>
    <definedName name="_xlnm._FilterDatabase" localSheetId="0" hidden="1">'Anexa 6 RU'!$A$6:$E$215</definedName>
    <definedName name="co" localSheetId="0">#REF!</definedName>
    <definedName name="co">#REF!</definedName>
    <definedName name="_xlnm.Print_Titles" localSheetId="0">'Anexa 6 RU'!$4:$5</definedName>
    <definedName name="ф1" localSheetId="0">#REF!</definedName>
    <definedName name="ф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9" i="1" l="1"/>
  <c r="E208" i="1" s="1"/>
  <c r="C208" i="1"/>
  <c r="D204" i="1"/>
  <c r="E201" i="1"/>
  <c r="D196" i="1"/>
  <c r="D195" i="1" s="1"/>
  <c r="E194" i="1"/>
  <c r="E193" i="1" s="1"/>
  <c r="D193" i="1"/>
  <c r="E192" i="1"/>
  <c r="E184" i="1"/>
  <c r="D183" i="1"/>
  <c r="E182" i="1"/>
  <c r="E181" i="1"/>
  <c r="E180" i="1"/>
  <c r="E177" i="1"/>
  <c r="D177" i="1"/>
  <c r="E176" i="1"/>
  <c r="D175" i="1"/>
  <c r="E174" i="1"/>
  <c r="E172" i="1"/>
  <c r="E171" i="1" s="1"/>
  <c r="E170" i="1"/>
  <c r="C163" i="1"/>
  <c r="E162" i="1"/>
  <c r="E179" i="1" s="1"/>
  <c r="E178" i="1" s="1"/>
  <c r="D162" i="1"/>
  <c r="D161" i="1"/>
  <c r="C160" i="1"/>
  <c r="E159" i="1"/>
  <c r="E158" i="1" s="1"/>
  <c r="D159" i="1"/>
  <c r="D158" i="1" s="1"/>
  <c r="C158" i="1" s="1"/>
  <c r="C159" i="1"/>
  <c r="C157" i="1"/>
  <c r="E156" i="1"/>
  <c r="E167" i="1" s="1"/>
  <c r="E166" i="1" s="1"/>
  <c r="D156" i="1"/>
  <c r="D155" i="1" s="1"/>
  <c r="C156" i="1"/>
  <c r="C167" i="1" s="1"/>
  <c r="C166" i="1" s="1"/>
  <c r="E155" i="1"/>
  <c r="C155" i="1"/>
  <c r="C154" i="1"/>
  <c r="E153" i="1"/>
  <c r="E183" i="1" s="1"/>
  <c r="D153" i="1"/>
  <c r="C153" i="1"/>
  <c r="C152" i="1" s="1"/>
  <c r="D152" i="1"/>
  <c r="C151" i="1"/>
  <c r="C150" i="1" s="1"/>
  <c r="E150" i="1"/>
  <c r="E149" i="1" s="1"/>
  <c r="D150" i="1"/>
  <c r="D149" i="1"/>
  <c r="D215" i="1" s="1"/>
  <c r="D214" i="1" s="1"/>
  <c r="C149" i="1"/>
  <c r="C215" i="1" s="1"/>
  <c r="C214" i="1" s="1"/>
  <c r="C147" i="1"/>
  <c r="C146" i="1" s="1"/>
  <c r="C145" i="1" s="1"/>
  <c r="E146" i="1"/>
  <c r="D146" i="1"/>
  <c r="D145" i="1" s="1"/>
  <c r="D194" i="1" s="1"/>
  <c r="E145" i="1"/>
  <c r="E144" i="1" s="1"/>
  <c r="D144" i="1"/>
  <c r="C143" i="1"/>
  <c r="C142" i="1"/>
  <c r="C141" i="1" s="1"/>
  <c r="C140" i="1" s="1"/>
  <c r="E141" i="1"/>
  <c r="D141" i="1"/>
  <c r="E140" i="1"/>
  <c r="E204" i="1" s="1"/>
  <c r="D140" i="1"/>
  <c r="D139" i="1"/>
  <c r="C138" i="1"/>
  <c r="E137" i="1"/>
  <c r="D137" i="1"/>
  <c r="C137" i="1"/>
  <c r="C136" i="1"/>
  <c r="C135" i="1"/>
  <c r="E134" i="1"/>
  <c r="E207" i="1" s="1"/>
  <c r="D134" i="1"/>
  <c r="D207" i="1" s="1"/>
  <c r="C133" i="1"/>
  <c r="C132" i="1" s="1"/>
  <c r="C206" i="1" s="1"/>
  <c r="E132" i="1"/>
  <c r="E206" i="1" s="1"/>
  <c r="E205" i="1" s="1"/>
  <c r="D132" i="1"/>
  <c r="D206" i="1" s="1"/>
  <c r="D205" i="1" s="1"/>
  <c r="E131" i="1"/>
  <c r="D130" i="1"/>
  <c r="C130" i="1"/>
  <c r="E129" i="1"/>
  <c r="D129" i="1"/>
  <c r="C129" i="1" s="1"/>
  <c r="C128" i="1" s="1"/>
  <c r="E128" i="1"/>
  <c r="E213" i="1" s="1"/>
  <c r="D128" i="1"/>
  <c r="D213" i="1" s="1"/>
  <c r="C127" i="1"/>
  <c r="E126" i="1"/>
  <c r="D126" i="1"/>
  <c r="D123" i="1" s="1"/>
  <c r="C126" i="1"/>
  <c r="C212" i="1" s="1"/>
  <c r="C125" i="1"/>
  <c r="E124" i="1"/>
  <c r="D124" i="1"/>
  <c r="D209" i="1" s="1"/>
  <c r="D208" i="1" s="1"/>
  <c r="C124" i="1"/>
  <c r="C209" i="1" s="1"/>
  <c r="C122" i="1"/>
  <c r="C120" i="1" s="1"/>
  <c r="C119" i="1" s="1"/>
  <c r="C121" i="1"/>
  <c r="E120" i="1"/>
  <c r="E119" i="1" s="1"/>
  <c r="E198" i="1" s="1"/>
  <c r="E197" i="1" s="1"/>
  <c r="D120" i="1"/>
  <c r="D119" i="1" s="1"/>
  <c r="E118" i="1"/>
  <c r="C117" i="1"/>
  <c r="C116" i="1"/>
  <c r="C115" i="1" s="1"/>
  <c r="C114" i="1" s="1"/>
  <c r="C192" i="1" s="1"/>
  <c r="E115" i="1"/>
  <c r="D115" i="1"/>
  <c r="D114" i="1" s="1"/>
  <c r="D192" i="1" s="1"/>
  <c r="E114" i="1"/>
  <c r="C113" i="1"/>
  <c r="C112" i="1"/>
  <c r="C111" i="1"/>
  <c r="E110" i="1"/>
  <c r="D110" i="1"/>
  <c r="C110" i="1"/>
  <c r="E109" i="1"/>
  <c r="E191" i="1" s="1"/>
  <c r="D109" i="1"/>
  <c r="D191" i="1" s="1"/>
  <c r="C109" i="1"/>
  <c r="C191" i="1" s="1"/>
  <c r="C108" i="1"/>
  <c r="C107" i="1"/>
  <c r="C106" i="1"/>
  <c r="C105" i="1"/>
  <c r="C103" i="1" s="1"/>
  <c r="C104" i="1"/>
  <c r="E103" i="1"/>
  <c r="D103" i="1"/>
  <c r="D93" i="1" s="1"/>
  <c r="C102" i="1"/>
  <c r="C101" i="1"/>
  <c r="C100" i="1"/>
  <c r="C99" i="1"/>
  <c r="C98" i="1"/>
  <c r="C97" i="1"/>
  <c r="C96" i="1"/>
  <c r="C95" i="1"/>
  <c r="C94" i="1" s="1"/>
  <c r="E94" i="1"/>
  <c r="D94" i="1"/>
  <c r="E93" i="1"/>
  <c r="E190" i="1" s="1"/>
  <c r="E189" i="1" s="1"/>
  <c r="C91" i="1"/>
  <c r="E90" i="1"/>
  <c r="E89" i="1" s="1"/>
  <c r="E211" i="1" s="1"/>
  <c r="D90" i="1"/>
  <c r="D89" i="1" s="1"/>
  <c r="D211" i="1" s="1"/>
  <c r="C90" i="1"/>
  <c r="C89" i="1" s="1"/>
  <c r="C211" i="1" s="1"/>
  <c r="C88" i="1"/>
  <c r="E87" i="1"/>
  <c r="D87" i="1"/>
  <c r="D86" i="1" s="1"/>
  <c r="D201" i="1" s="1"/>
  <c r="C87" i="1"/>
  <c r="E86" i="1"/>
  <c r="C86" i="1"/>
  <c r="C201" i="1" s="1"/>
  <c r="C85" i="1"/>
  <c r="C84" i="1"/>
  <c r="C83" i="1"/>
  <c r="C82" i="1"/>
  <c r="C81" i="1"/>
  <c r="C80" i="1"/>
  <c r="C78" i="1" s="1"/>
  <c r="C79" i="1"/>
  <c r="E78" i="1"/>
  <c r="D78" i="1"/>
  <c r="C77" i="1"/>
  <c r="E76" i="1"/>
  <c r="E75" i="1" s="1"/>
  <c r="E200" i="1" s="1"/>
  <c r="D76" i="1"/>
  <c r="C76" i="1"/>
  <c r="D75" i="1"/>
  <c r="D200" i="1" s="1"/>
  <c r="C75" i="1"/>
  <c r="C200" i="1" s="1"/>
  <c r="C74" i="1"/>
  <c r="C73" i="1"/>
  <c r="C72" i="1"/>
  <c r="C71" i="1" s="1"/>
  <c r="E71" i="1"/>
  <c r="D71" i="1"/>
  <c r="C70" i="1"/>
  <c r="C69" i="1"/>
  <c r="C68" i="1" s="1"/>
  <c r="E68" i="1"/>
  <c r="D68" i="1"/>
  <c r="C67" i="1"/>
  <c r="C66" i="1" s="1"/>
  <c r="E66" i="1"/>
  <c r="E58" i="1" s="1"/>
  <c r="D66" i="1"/>
  <c r="C65" i="1"/>
  <c r="C64" i="1"/>
  <c r="C63" i="1" s="1"/>
  <c r="E63" i="1"/>
  <c r="D63" i="1"/>
  <c r="C62" i="1"/>
  <c r="C61" i="1"/>
  <c r="E60" i="1"/>
  <c r="D60" i="1"/>
  <c r="C60" i="1"/>
  <c r="C59" i="1"/>
  <c r="D58" i="1"/>
  <c r="D57" i="1" s="1"/>
  <c r="C56" i="1"/>
  <c r="C55" i="1"/>
  <c r="C54" i="1"/>
  <c r="E53" i="1"/>
  <c r="D53" i="1"/>
  <c r="D52" i="1" s="1"/>
  <c r="E52" i="1"/>
  <c r="E51" i="1" s="1"/>
  <c r="C50" i="1"/>
  <c r="E49" i="1"/>
  <c r="D49" i="1"/>
  <c r="D48" i="1" s="1"/>
  <c r="C49" i="1"/>
  <c r="C48" i="1" s="1"/>
  <c r="E48" i="1"/>
  <c r="C47" i="1"/>
  <c r="C46" i="1" s="1"/>
  <c r="C45" i="1" s="1"/>
  <c r="C203" i="1" s="1"/>
  <c r="E46" i="1"/>
  <c r="E45" i="1" s="1"/>
  <c r="D46" i="1"/>
  <c r="D45" i="1"/>
  <c r="D203" i="1" s="1"/>
  <c r="C44" i="1"/>
  <c r="D43" i="1"/>
  <c r="D181" i="1" s="1"/>
  <c r="D180" i="1" s="1"/>
  <c r="C43" i="1"/>
  <c r="C181" i="1" s="1"/>
  <c r="C180" i="1" s="1"/>
  <c r="C42" i="1"/>
  <c r="C41" i="1"/>
  <c r="C40" i="1"/>
  <c r="C39" i="1"/>
  <c r="C38" i="1"/>
  <c r="C37" i="1"/>
  <c r="C36" i="1"/>
  <c r="C35" i="1"/>
  <c r="C34" i="1" s="1"/>
  <c r="C177" i="1" s="1"/>
  <c r="E34" i="1"/>
  <c r="D34" i="1"/>
  <c r="C33" i="1"/>
  <c r="C32" i="1" s="1"/>
  <c r="E32" i="1"/>
  <c r="D32" i="1"/>
  <c r="C31" i="1"/>
  <c r="C30" i="1" s="1"/>
  <c r="C175" i="1" s="1"/>
  <c r="E30" i="1"/>
  <c r="E175" i="1" s="1"/>
  <c r="E173" i="1" s="1"/>
  <c r="D30" i="1"/>
  <c r="C29" i="1"/>
  <c r="C28" i="1" s="1"/>
  <c r="C174" i="1" s="1"/>
  <c r="E28" i="1"/>
  <c r="D28" i="1"/>
  <c r="D174" i="1" s="1"/>
  <c r="C26" i="1"/>
  <c r="E25" i="1"/>
  <c r="E22" i="1" s="1"/>
  <c r="E17" i="1" s="1"/>
  <c r="D25" i="1"/>
  <c r="C25" i="1"/>
  <c r="C24" i="1"/>
  <c r="C23" i="1"/>
  <c r="D22" i="1"/>
  <c r="D186" i="1" s="1"/>
  <c r="D185" i="1" s="1"/>
  <c r="C22" i="1"/>
  <c r="C186" i="1" s="1"/>
  <c r="C185" i="1" s="1"/>
  <c r="C21" i="1"/>
  <c r="C20" i="1"/>
  <c r="C19" i="1"/>
  <c r="C18" i="1" s="1"/>
  <c r="C184" i="1" s="1"/>
  <c r="D18" i="1"/>
  <c r="D184" i="1" s="1"/>
  <c r="D182" i="1" s="1"/>
  <c r="C16" i="1"/>
  <c r="C15" i="1" s="1"/>
  <c r="C170" i="1" s="1"/>
  <c r="D15" i="1"/>
  <c r="D170" i="1" s="1"/>
  <c r="C14" i="1"/>
  <c r="C13" i="1"/>
  <c r="C12" i="1"/>
  <c r="C11" i="1"/>
  <c r="C10" i="1"/>
  <c r="C9" i="1" s="1"/>
  <c r="C8" i="1" s="1"/>
  <c r="E9" i="1"/>
  <c r="E8" i="1" s="1"/>
  <c r="D9" i="1"/>
  <c r="D8" i="1"/>
  <c r="D169" i="1" s="1"/>
  <c r="D168" i="1" s="1"/>
  <c r="C204" i="1" l="1"/>
  <c r="C202" i="1" s="1"/>
  <c r="C139" i="1"/>
  <c r="C27" i="1"/>
  <c r="C176" i="1"/>
  <c r="D188" i="1"/>
  <c r="D187" i="1" s="1"/>
  <c r="D51" i="1"/>
  <c r="D190" i="1"/>
  <c r="D189" i="1" s="1"/>
  <c r="C93" i="1"/>
  <c r="C190" i="1" s="1"/>
  <c r="C189" i="1" s="1"/>
  <c r="D92" i="1"/>
  <c r="C213" i="1"/>
  <c r="C123" i="1"/>
  <c r="C182" i="1"/>
  <c r="C198" i="1"/>
  <c r="C197" i="1" s="1"/>
  <c r="C118" i="1"/>
  <c r="C173" i="1"/>
  <c r="C58" i="1"/>
  <c r="D199" i="1"/>
  <c r="D210" i="1"/>
  <c r="D198" i="1"/>
  <c r="D197" i="1" s="1"/>
  <c r="D118" i="1"/>
  <c r="E202" i="1"/>
  <c r="E7" i="1"/>
  <c r="E169" i="1"/>
  <c r="E168" i="1" s="1"/>
  <c r="E203" i="1"/>
  <c r="E27" i="1"/>
  <c r="C169" i="1"/>
  <c r="C168" i="1" s="1"/>
  <c r="C7" i="1"/>
  <c r="E57" i="1"/>
  <c r="E196" i="1"/>
  <c r="E195" i="1" s="1"/>
  <c r="C210" i="1"/>
  <c r="C199" i="1"/>
  <c r="C144" i="1"/>
  <c r="C194" i="1"/>
  <c r="C193" i="1" s="1"/>
  <c r="E215" i="1"/>
  <c r="E214" i="1" s="1"/>
  <c r="E148" i="1"/>
  <c r="D202" i="1"/>
  <c r="D212" i="1"/>
  <c r="C17" i="1"/>
  <c r="C172" i="1"/>
  <c r="C171" i="1" s="1"/>
  <c r="D7" i="1"/>
  <c r="D17" i="1"/>
  <c r="E92" i="1"/>
  <c r="C134" i="1"/>
  <c r="E139" i="1"/>
  <c r="E161" i="1"/>
  <c r="C161" i="1" s="1"/>
  <c r="D172" i="1"/>
  <c r="D171" i="1" s="1"/>
  <c r="D179" i="1"/>
  <c r="D178" i="1" s="1"/>
  <c r="C183" i="1"/>
  <c r="E186" i="1"/>
  <c r="E185" i="1" s="1"/>
  <c r="E199" i="1"/>
  <c r="E123" i="1"/>
  <c r="E212" i="1"/>
  <c r="E210" i="1" s="1"/>
  <c r="C148" i="1"/>
  <c r="D27" i="1"/>
  <c r="C53" i="1"/>
  <c r="C52" i="1" s="1"/>
  <c r="D131" i="1"/>
  <c r="D148" i="1"/>
  <c r="E152" i="1"/>
  <c r="C162" i="1"/>
  <c r="C179" i="1" s="1"/>
  <c r="C178" i="1" s="1"/>
  <c r="D167" i="1"/>
  <c r="D166" i="1" s="1"/>
  <c r="D176" i="1"/>
  <c r="D173" i="1" s="1"/>
  <c r="D164" i="1" s="1"/>
  <c r="E188" i="1"/>
  <c r="E187" i="1" s="1"/>
  <c r="C188" i="1" l="1"/>
  <c r="C187" i="1" s="1"/>
  <c r="C51" i="1"/>
  <c r="C131" i="1"/>
  <c r="C207" i="1"/>
  <c r="C205" i="1" s="1"/>
  <c r="E164" i="1"/>
  <c r="E6" i="1"/>
  <c r="D6" i="1"/>
  <c r="C196" i="1"/>
  <c r="C195" i="1" s="1"/>
  <c r="C164" i="1" s="1"/>
  <c r="C57" i="1"/>
  <c r="C6" i="1" s="1"/>
  <c r="C92" i="1"/>
</calcChain>
</file>

<file path=xl/sharedStrings.xml><?xml version="1.0" encoding="utf-8"?>
<sst xmlns="http://schemas.openxmlformats.org/spreadsheetml/2006/main" count="266" uniqueCount="222">
  <si>
    <t>Приложение 6</t>
  </si>
  <si>
    <t xml:space="preserve">Расходы на капитальные вложения по бюджетным организациям </t>
  </si>
  <si>
    <t>Код</t>
  </si>
  <si>
    <t>Бюджетный орган/Программа/Проект</t>
  </si>
  <si>
    <t>ВСЕГО</t>
  </si>
  <si>
    <t>в том числе за счет:</t>
  </si>
  <si>
    <t>общих доходов</t>
  </si>
  <si>
    <t>проектов, финанси-руемых из внешних источников</t>
  </si>
  <si>
    <t>0203</t>
  </si>
  <si>
    <t>Министерство финансов</t>
  </si>
  <si>
    <t>0502</t>
  </si>
  <si>
    <t>Администрирование публичных доходов</t>
  </si>
  <si>
    <t>Проект «Связность сельских районов Молдовы», в том числе:</t>
  </si>
  <si>
    <t>Реконструкция товарного сектора таможенного поста Леушень, р-н Хынчешть</t>
  </si>
  <si>
    <t xml:space="preserve">Реконструкция зоны таможенного контроля и строительство сканирующей системы таможенного поста Джюрджюлешть, р-н Кахул </t>
  </si>
  <si>
    <t>Разработка автоматизированной информационной системы прослеживаемости табачной продукции SIA «Depozitul de date»</t>
  </si>
  <si>
    <t>Разработка автоматизированной информационной системы прослеживаемости табачной продукции SIA «MIU» (Единые идентификационные знаки)</t>
  </si>
  <si>
    <t>Реконструкция здания Государственной налоговой службы, ул. Константина Тэнасе, 9, мун. Кишинэу</t>
  </si>
  <si>
    <t>0504</t>
  </si>
  <si>
    <t>Финансовое инспектирование</t>
  </si>
  <si>
    <t>Разработка информационной системы Государственной инспекции финансового контроля «Мониторинг и координация борьбы с мошенничеством»</t>
  </si>
  <si>
    <t>0204</t>
  </si>
  <si>
    <t>Министерство юстиции</t>
  </si>
  <si>
    <t>4020</t>
  </si>
  <si>
    <t>Вспомогательные услуги в области правосудия</t>
  </si>
  <si>
    <t>Строительство здания судебной инстанции Кахул</t>
  </si>
  <si>
    <t>Строительство здания судебной инстанции Кэушень</t>
  </si>
  <si>
    <t>Строительство здания судебной инстанции Орхей</t>
  </si>
  <si>
    <t>Пенитенциарная система</t>
  </si>
  <si>
    <t>Строительство арестного дома в муниципии Бэлць</t>
  </si>
  <si>
    <t>Реконструкция пенитенциарного учреждения № 5, мун. Кахул</t>
  </si>
  <si>
    <t xml:space="preserve">Проект «Строительство пенитенциарного учреждения в муниципии Кишинэу», в том числе: </t>
  </si>
  <si>
    <t xml:space="preserve">Строительство зданий пенитенциарного учреждения №13 (следственный изолятор), ул. Узинелор, 251, мун. Кишинэу </t>
  </si>
  <si>
    <t>0205</t>
  </si>
  <si>
    <t>Министерство внутренних дел</t>
  </si>
  <si>
    <t>3502</t>
  </si>
  <si>
    <t>Общественный порядок и безопасность</t>
  </si>
  <si>
    <t xml:space="preserve">Реконструкция здания Регионального управления «Центр» Генерального инспекторат полиции, ул. Митрополита Дософтей, 156, мун. Кишинэу </t>
  </si>
  <si>
    <t>3504</t>
  </si>
  <si>
    <t>Войска карабинеров</t>
  </si>
  <si>
    <t>Строительство боксов для спецтехники Генерального  инспекторат карабинеров, ул. Владимира Короленко, 7, мун. Кишинэу</t>
  </si>
  <si>
    <t>Вспомогательные услуги в области внутренних дел</t>
  </si>
  <si>
    <t xml:space="preserve">Расширение автоматизированной системы надзора за дорожным движением «Контроль дорожного движения» </t>
  </si>
  <si>
    <t>Менеджмент государственной границы</t>
  </si>
  <si>
    <t>Строительство здания Участка пограничной полиции Отачь, р-н Окница</t>
  </si>
  <si>
    <t>Строительство здания Регионального управления «Север» Генерального инспекторат пограничной полиции, г. Единец</t>
  </si>
  <si>
    <t>Строительство стационарной системы охраны государственной границы в секторе ответственности Участка пограничной полиции «Ларга», с. Медвежа, р-н Бричень</t>
  </si>
  <si>
    <t>Строительство стационарной системы охраны государственной границы в секторе ответственности Участка пограничной полиции «Чишмикиой», с. Етулия, АТО Гагаузия</t>
  </si>
  <si>
    <t>Строительство стационарной системы охраны государственной границы в секторе ответственности Участка пограничной полиции «Липкань», с. Перерыта, р-н Бричень</t>
  </si>
  <si>
    <t>Строительство стационарной системы охраны государственной границы в секторе ответственности Участка пограничной полиции «Вулкэнешть», с. Александру Иоан Куза, р-н Кахул</t>
  </si>
  <si>
    <t>Строительство стационарной системы охраны государственной границы в секторе ответственности Участка пограничной полиции «Леушень-1», с. Котул Морий, р-н Хынчешть</t>
  </si>
  <si>
    <t>Строительство стационарной системы охраны государственной границы в секторе ответственности Участка пограничной полиции «Валя Маре», с. Костулень, р-н Унгень</t>
  </si>
  <si>
    <t>Гражданская защита и пожарная безопасность</t>
  </si>
  <si>
    <t>Строительство здания пожарно-спасательного поста с. Холеркань, р-н Дубэсарь</t>
  </si>
  <si>
    <t>Стационарная медицинская помощь</t>
  </si>
  <si>
    <t>Проект "Программа Интеррег Румыния – Республика Молдова"</t>
  </si>
  <si>
    <t>Строительство приемного отделения экстренной помощи  больницы Медицинской службы Министерства внутренних дел, ул. Георге Асаки, 25 Б, мун. Кишинэу</t>
  </si>
  <si>
    <t>0207</t>
  </si>
  <si>
    <t>Министерство обороны</t>
  </si>
  <si>
    <t>Вспомогательные услуги в области национальной обороны</t>
  </si>
  <si>
    <t>Строительство постоянного военного лагеря № 136, ком. Бэчой, мун. Кишинэу</t>
  </si>
  <si>
    <t>0222</t>
  </si>
  <si>
    <t>Министерство экономического развития и цифровизации</t>
  </si>
  <si>
    <t>Продвижение экспорта</t>
  </si>
  <si>
    <t>Проект «Конкурентоспособность микро, малых и средних предприятий (ММСП) (PAC III)», в том числе:</t>
  </si>
  <si>
    <t>Развитие информационной системы «e-Inspecții»</t>
  </si>
  <si>
    <t>Обновление Автоматизированной информационной системы управления и выдачи разрешительных документов (SIA GEAP)</t>
  </si>
  <si>
    <t>Разработка электронной платформы для удаленной идентификации получателя (e-KYC)</t>
  </si>
  <si>
    <t>0223</t>
  </si>
  <si>
    <t>Министерство инфраструктуры и регионального развития</t>
  </si>
  <si>
    <t>6402</t>
  </si>
  <si>
    <t>Развитие дорог</t>
  </si>
  <si>
    <t>Проект «Поддержка программы дорожного сектора»</t>
  </si>
  <si>
    <t>Реконструкция подъездной дороги к таможенному посту Леушень, р-н Хынчешть</t>
  </si>
  <si>
    <t>Строительство подъездной дороги к таможенному посту Унгень</t>
  </si>
  <si>
    <t>Проект «Дороги Молдовы III», в том числе:</t>
  </si>
  <si>
    <t>Реконструкция дороги R34 Хынчешть - Леова - Кантемир - Кахул - Джурджулешть</t>
  </si>
  <si>
    <t>Строительство объездной дороги г. Чимишлия, М3 Кишинэу – Комрат – Джурджулешть – граница с Румынией</t>
  </si>
  <si>
    <t>Проект «Дороги Молдовы IV», в том числе:</t>
  </si>
  <si>
    <t>Реконструкция дороги М5 граница с Украиной – Крива – Бэлць – Кишинэу – Тираспол – граница с Украиной</t>
  </si>
  <si>
    <t>Проект «Дороги Молдовы V», в том числе:</t>
  </si>
  <si>
    <t>Реконструкция дороги М2 кольцевая дорога мун. Кишинэу (сектор № 2)</t>
  </si>
  <si>
    <t>Реконструкция дороги М1 граница с Румынией – Леушень – Кишинэу – Дубэсарь – граница с Украиной</t>
  </si>
  <si>
    <t>Проект «Организация трансграничного движения», в том числе:</t>
  </si>
  <si>
    <t>Реконструкция транспортного коридора 5:
G33: R12 - Mындык - Згурица - Mэркулешть - R13, 
G35: R14 - Цепилова - Ванцина - Кэинарий Векь - G33</t>
  </si>
  <si>
    <t>Реконструкция транспортного коридора 8: 
G88 Корнешть – Богений Ной – Нэпэдень – M5, 
G86 G88 – Деренеу – G85</t>
  </si>
  <si>
    <t>Реконструкция транспортного коридора 24: 
G133 G132 – Taртаул – Готешть – R34, 
G132 R35 – Баймаклия – Taраклия де Салчие – R32,
G131 R35 – Бобочика – G132</t>
  </si>
  <si>
    <t>7503</t>
  </si>
  <si>
    <t>Водоснабжение и канализация</t>
  </si>
  <si>
    <t>Проект «Улучшение инфраструктуры водоснабжения в центральной части Молдовы», в том числе:</t>
  </si>
  <si>
    <t>Строительство магистрального водопровода Кишинэу-Стрэшень-Кэлэрашь</t>
  </si>
  <si>
    <t>Проект «Безопасность водоснабжения и канализации в Молдове», в том числе:</t>
  </si>
  <si>
    <t>Строительство инфраструктуры водоснабжения района  Рышкань</t>
  </si>
  <si>
    <t>Строительство инфраструктуры водоснабжения населенных пунктов районов Кахул и Вулкэнешть</t>
  </si>
  <si>
    <t>Строительство очистных сооружений и канализационной инфраструктуры в мун. Сорока</t>
  </si>
  <si>
    <t>Строительство очистных сооружений и канализационной инфраструктуры в мун. Комрат</t>
  </si>
  <si>
    <t>Строительство санитарных блоков и водопроводно-канализационных сетей в отобранных образовательных учреждениях</t>
  </si>
  <si>
    <t>Строительство санитарных блоков и водопроводно-канализационных сетей в отобранных медицинских учреждениях</t>
  </si>
  <si>
    <t>Пилотный проект по улучшению санитарных условий в домашних хозяйствах</t>
  </si>
  <si>
    <t>Жилищное строительство</t>
  </si>
  <si>
    <t>Проект «Строительство социального жилья II», в том числе:</t>
  </si>
  <si>
    <t>Реконструкция социального жилого дома в г. Чимишлия</t>
  </si>
  <si>
    <t>Лицейское образование</t>
  </si>
  <si>
    <t>Проект «Программа по технической и финансовой поддержке, предоставленной Правительством Румынии для детских садов Республики Молдова», в том числе:</t>
  </si>
  <si>
    <t xml:space="preserve">Строительство учебного корпуса теоретического лицея им. Михая Эминеску, мун. Комрат, АТО Гагаузия </t>
  </si>
  <si>
    <t>0224</t>
  </si>
  <si>
    <t>Министерство сельского хозяйства и пищевой промышленности</t>
  </si>
  <si>
    <t>Устойчивое развитие растениеводства и садоводства</t>
  </si>
  <si>
    <t>Проект «Повышение потенциала для преобразования сельской местности (IFAD VIII)», в том числе:</t>
  </si>
  <si>
    <t>Строительство ирригационной системы, с. Бэлэурешть, р-н Ниспорень</t>
  </si>
  <si>
    <t>Строительство водопроводной сети для орошения от Ассоциации пользователей воды для орошения (AПВО) Загаранча к экономическим агентам в коммуны Флорицоая Веке, р-н Унгень</t>
  </si>
  <si>
    <t>Строительство ирригационной сети с насосными станциями и водохранилищем за пределами села Плоп, р-н. Дондушень</t>
  </si>
  <si>
    <t>Строительство водопроводной сети для орошения садоводческих угодий в коммуне Будешть, мун. Кишинэу</t>
  </si>
  <si>
    <t>Строительство гидротехнической системы для орошения виноградников в селе Костешть, р-н Яловень</t>
  </si>
  <si>
    <t>Реконструкция водохранилища для орошения в селе Рошу, р-н Кахул</t>
  </si>
  <si>
    <t>Реконструкция водозаборного пруда для орошения в городе Ниспорень</t>
  </si>
  <si>
    <t>Строительство подъездной дороги к сельскохозяйственным угодьям в селе Корестэуць, р-н Окница</t>
  </si>
  <si>
    <t>Проект «Сад Молдовы», в том числе:</t>
  </si>
  <si>
    <t>Строительство учебно-опытной станции по виноградарству и виноделию Кишиневского образцового центра виноградарства и виноделия, г. Стэучень</t>
  </si>
  <si>
    <t>Строительство учебно-методического центра по садоводству Цаулского образцового центра садоводства и сельскохозяйственных технологий, р-н Дондушень</t>
  </si>
  <si>
    <t>Строительство производственного цеха и промышленных весов Национального центра по исследованию и производству семян, мун. Бэлць</t>
  </si>
  <si>
    <t>Строительство учебной мини-фермы Брэтушанского колледжа ветеринарной медицины и аграрной экономики, р-н Единец</t>
  </si>
  <si>
    <t xml:space="preserve">Реконструкция здания Национального института прикладных исследований в области сельского хозяйства и ветеринарной медицины для размещения лаборатории садоводческой вирусологии, г. Кодру, мун. Кишинэу </t>
  </si>
  <si>
    <t>Устойчивое развитие животноводческого сектора</t>
  </si>
  <si>
    <t>Проект «Инвестиции в управление, рост и устойчивость в сельском хозяйстве», в том числе:</t>
  </si>
  <si>
    <t>Реконструкция насосной станции и строительство сетей водоснабжения для орошения сельскохозяйственных земель в селах Кэплань и Крокмаз, р-н Штефан Водэ</t>
  </si>
  <si>
    <t>Реконструкция и соединение ирригационных систем в рамках централизованной ирригационной системы с. Тецкань, с. Коржеуць и с. Белявинцы, р-н Бричень</t>
  </si>
  <si>
    <t>Реабилитация и модернизация ирригационной системы, с. Этулия, АТО Гагаузия</t>
  </si>
  <si>
    <t>Улучшение земель и орошение сельскохозяйственных угодий</t>
  </si>
  <si>
    <t>Проект «Реабилитация/строительство ирригационных систем в Республике Молдова», в том числе:</t>
  </si>
  <si>
    <t>Реконструкция централизованной ирригационной системы «Калинешть», р-н Фэлешть</t>
  </si>
  <si>
    <t>Реконструкция централизованной ирригационной системы «Криулений де Сус», р-н Криулень</t>
  </si>
  <si>
    <t>0225</t>
  </si>
  <si>
    <t>Министерство окружающей среды</t>
  </si>
  <si>
    <t>Интегрированный менеджмент отходов и химических веществ</t>
  </si>
  <si>
    <t>Проект «Твердые отходы в Республике Молдова»,
в том числе:</t>
  </si>
  <si>
    <t>Строительство регионального склада твердых бытовых отходов в регионе управления отходами № 5 (Унгень, Кэлэрашь, Ниспорень)</t>
  </si>
  <si>
    <t>Строительство регионального склада твердых бытовых отходов в регионе управления отходами № 8 (Единец, Дондушень, Окница, Бричень)</t>
  </si>
  <si>
    <t>0226</t>
  </si>
  <si>
    <t>Министерство образования и исследований</t>
  </si>
  <si>
    <t>Спорт</t>
  </si>
  <si>
    <t>Строительство столовой Спортивного центра подготовки национальных сборных, пр. Дечебал, 72/2, мун. Кишинэу</t>
  </si>
  <si>
    <t>Послесреднее профессионально-техническое образование</t>
  </si>
  <si>
    <t>Реконструкция зданий Образцового центра в сфере услуг и обработки пищевых продуктов, мун. Бэлць</t>
  </si>
  <si>
    <t>Высшее образование</t>
  </si>
  <si>
    <t>Проект «Безвозмездная техническая и финансовая помощь, предоставленная Румынией Республике Молдова»,
в том числе:</t>
  </si>
  <si>
    <t>Реконструкция студенческого общежития № 3 Государственного университета имени Богдана Петричейку Хашдеу, мун. Кахул</t>
  </si>
  <si>
    <t>0227</t>
  </si>
  <si>
    <t>Министерство культуры</t>
  </si>
  <si>
    <t>8502</t>
  </si>
  <si>
    <t>Развитие культуры</t>
  </si>
  <si>
    <t>Строительство здания Республиканского музыкально-драматического театра имени Богдана Петричейку Хашдеу, ул. Б. П. Хашдеу, 6, мун. Кахул</t>
  </si>
  <si>
    <t>8503</t>
  </si>
  <si>
    <t>Охрана и использование национального культурного наследия</t>
  </si>
  <si>
    <t>Реконструкция корпуса В Национального музея истории Молдовы (Музей жертв депортаций и политических репрессий), ул. Митрополита Гавриила Бэнулеску-Бодони, 16, мун. Кишинэу</t>
  </si>
  <si>
    <t>Реставрация здания «Вилла инженера Пронина» Национального музея румынской литературы, ул. Алексея Матеевича, 79, мун. Кишинэу</t>
  </si>
  <si>
    <t>Реставрация здания «Городской особняк Янушевских», ул. Митрополита Гавриила Бэнулеску-Бодони, 35, мун. Кишинэу</t>
  </si>
  <si>
    <t>0229</t>
  </si>
  <si>
    <t>Министерство здравоохранения</t>
  </si>
  <si>
    <t>Развитие и модернизация учреждений в области здравоохранения</t>
  </si>
  <si>
    <t>Проект «Строительство региональной больницы мун. Бэлць», в том числе:</t>
  </si>
  <si>
    <t>Строительство зданий региональной больницы мун. Бэлць</t>
  </si>
  <si>
    <t>Строительство пристройки к блоку №1 Института неврологии и нейрохирургии имени Диомида Германа, ул. Владимира Короленко, 2, мун. Кишинэу</t>
  </si>
  <si>
    <t>0230</t>
  </si>
  <si>
    <t>Министерство энергетики</t>
  </si>
  <si>
    <t>5805</t>
  </si>
  <si>
    <t>Теплоэнергетические сети</t>
  </si>
  <si>
    <t>Проект «Устойчивый переход к энергоэффективности в Молдове (STEEM)», в том числе:</t>
  </si>
  <si>
    <t>Разработка информационной системы «Энергоэффективность зданий» (SI EEC)</t>
  </si>
  <si>
    <t>0253</t>
  </si>
  <si>
    <t>Национальное агентство по предупреждению и пресечению насилия в отношении женщин и насилия в семье</t>
  </si>
  <si>
    <t>9012</t>
  </si>
  <si>
    <t>Социальная защита в исключительных случаях</t>
  </si>
  <si>
    <t>Проект «Информационная система «Государственный реестр VioData», в том числе:</t>
  </si>
  <si>
    <t>Разработка информационной системы сбора данных «VioData» по предотвращению и противодействию насилию в отношении женщин и насилию в семье</t>
  </si>
  <si>
    <t>0303</t>
  </si>
  <si>
    <t>Генеральная прокуратура</t>
  </si>
  <si>
    <t>4006</t>
  </si>
  <si>
    <t>Реализация уголовной политики государства</t>
  </si>
  <si>
    <t xml:space="preserve">Реконструкция здания прокуратуры Единец </t>
  </si>
  <si>
    <t>0401</t>
  </si>
  <si>
    <t>Офис народного адвоката</t>
  </si>
  <si>
    <t>0402</t>
  </si>
  <si>
    <t>Соблюдение прав и свобод человека</t>
  </si>
  <si>
    <t>Реставрация здания Офиса народного адвоката, ул. Сфатул Цэрий, 16, мун. Кишинэу</t>
  </si>
  <si>
    <t>0406</t>
  </si>
  <si>
    <t>Служба информации и безопасности</t>
  </si>
  <si>
    <t>3602</t>
  </si>
  <si>
    <t>Обеспечение государственной безопасности</t>
  </si>
  <si>
    <t>Инвестиционный проект № 4</t>
  </si>
  <si>
    <t>0408</t>
  </si>
  <si>
    <t>Служба государственной охраны</t>
  </si>
  <si>
    <t>Инвестиционный проект № 10</t>
  </si>
  <si>
    <t>в том числе:</t>
  </si>
  <si>
    <t>04</t>
  </si>
  <si>
    <t>Конституционность</t>
  </si>
  <si>
    <t>05</t>
  </si>
  <si>
    <t>Менеджмент публичных финансов</t>
  </si>
  <si>
    <t>31</t>
  </si>
  <si>
    <t>Национальная оборона</t>
  </si>
  <si>
    <t>3104</t>
  </si>
  <si>
    <t>35</t>
  </si>
  <si>
    <t>Внутренние дела</t>
  </si>
  <si>
    <t>Национальная безопасность</t>
  </si>
  <si>
    <t>Защита и спасение в чрезвычайных ситуациях</t>
  </si>
  <si>
    <t>Юстиция</t>
  </si>
  <si>
    <t>Осуществление уголовной политики государства</t>
  </si>
  <si>
    <t>Общие экономические и торговые услуги</t>
  </si>
  <si>
    <t>Развитие сельского хозяйства</t>
  </si>
  <si>
    <t>Развитие энергетического сектора</t>
  </si>
  <si>
    <t>Развитие транспорта</t>
  </si>
  <si>
    <t>70</t>
  </si>
  <si>
    <t>Охрана окружающей среды</t>
  </si>
  <si>
    <t>7002</t>
  </si>
  <si>
    <t>75</t>
  </si>
  <si>
    <t>Развитие жилищно-коммунального хозяйства</t>
  </si>
  <si>
    <t>Общественное здравоохранение и медицинские услуги</t>
  </si>
  <si>
    <t>Культура, культы и отдых</t>
  </si>
  <si>
    <t>Молодежь и спорт</t>
  </si>
  <si>
    <t>Образование</t>
  </si>
  <si>
    <t>Социальная защита</t>
  </si>
  <si>
    <t>тыс. леев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</si>
</sst>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Arial Narrow"/>
      <family val="2"/>
      <charset val="204"/>
    </font>
    <font>
      <b/>
      <sz val="10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  <charset val="204"/>
    </font>
    <font>
      <i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2" fillId="0" borderId="0" xfId="1" applyFont="1" applyFill="1" applyAlignment="1">
      <alignment horizontal="right" vertical="top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left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left" wrapText="1"/>
    </xf>
    <xf numFmtId="164" fontId="4" fillId="0" borderId="7" xfId="1" applyNumberFormat="1" applyFont="1" applyFill="1" applyBorder="1" applyAlignment="1">
      <alignment wrapText="1"/>
    </xf>
    <xf numFmtId="0" fontId="4" fillId="0" borderId="0" xfId="1" applyFont="1" applyFill="1" applyAlignment="1">
      <alignment vertical="center"/>
    </xf>
    <xf numFmtId="49" fontId="4" fillId="2" borderId="9" xfId="1" applyNumberFormat="1" applyFont="1" applyFill="1" applyBorder="1" applyAlignment="1">
      <alignment horizontal="center"/>
    </xf>
    <xf numFmtId="0" fontId="4" fillId="0" borderId="9" xfId="1" applyFont="1" applyFill="1" applyBorder="1" applyAlignment="1">
      <alignment horizontal="left" wrapText="1"/>
    </xf>
    <xf numFmtId="164" fontId="4" fillId="2" borderId="9" xfId="1" applyNumberFormat="1" applyFont="1" applyFill="1" applyBorder="1" applyAlignment="1">
      <alignment wrapText="1"/>
    </xf>
    <xf numFmtId="49" fontId="6" fillId="2" borderId="9" xfId="1" applyNumberFormat="1" applyFont="1" applyFill="1" applyBorder="1" applyAlignment="1">
      <alignment horizontal="center"/>
    </xf>
    <xf numFmtId="164" fontId="4" fillId="2" borderId="9" xfId="1" applyNumberFormat="1" applyFont="1" applyFill="1" applyBorder="1" applyAlignment="1">
      <alignment horizontal="right" wrapText="1"/>
    </xf>
    <xf numFmtId="0" fontId="2" fillId="0" borderId="0" xfId="1" applyFont="1" applyFill="1" applyAlignment="1"/>
    <xf numFmtId="49" fontId="7" fillId="2" borderId="9" xfId="1" applyNumberFormat="1" applyFont="1" applyFill="1" applyBorder="1" applyAlignment="1">
      <alignment horizontal="right"/>
    </xf>
    <xf numFmtId="0" fontId="7" fillId="0" borderId="9" xfId="1" applyFont="1" applyFill="1" applyBorder="1" applyAlignment="1">
      <alignment wrapText="1"/>
    </xf>
    <xf numFmtId="164" fontId="2" fillId="2" borderId="9" xfId="1" applyNumberFormat="1" applyFont="1" applyFill="1" applyBorder="1" applyAlignment="1"/>
    <xf numFmtId="0" fontId="7" fillId="0" borderId="9" xfId="1" applyFont="1" applyFill="1" applyBorder="1" applyAlignment="1">
      <alignment horizontal="left" wrapText="1"/>
    </xf>
    <xf numFmtId="0" fontId="6" fillId="2" borderId="9" xfId="1" applyFont="1" applyFill="1" applyBorder="1" applyAlignment="1">
      <alignment wrapText="1"/>
    </xf>
    <xf numFmtId="164" fontId="4" fillId="2" borderId="9" xfId="1" applyNumberFormat="1" applyFont="1" applyFill="1" applyBorder="1" applyAlignment="1"/>
    <xf numFmtId="0" fontId="6" fillId="2" borderId="9" xfId="1" applyFont="1" applyFill="1" applyBorder="1" applyAlignment="1">
      <alignment horizontal="center"/>
    </xf>
    <xf numFmtId="0" fontId="6" fillId="0" borderId="9" xfId="1" applyFont="1" applyFill="1" applyBorder="1" applyAlignment="1">
      <alignment horizontal="left" vertical="center" wrapText="1"/>
    </xf>
    <xf numFmtId="164" fontId="6" fillId="2" borderId="9" xfId="1" applyNumberFormat="1" applyFont="1" applyFill="1" applyBorder="1" applyAlignment="1">
      <alignment horizontal="right"/>
    </xf>
    <xf numFmtId="0" fontId="6" fillId="0" borderId="0" xfId="1" applyFont="1" applyFill="1" applyAlignment="1">
      <alignment vertical="center"/>
    </xf>
    <xf numFmtId="0" fontId="7" fillId="0" borderId="9" xfId="1" applyFont="1" applyFill="1" applyBorder="1" applyAlignment="1">
      <alignment vertical="center" wrapText="1"/>
    </xf>
    <xf numFmtId="0" fontId="7" fillId="2" borderId="9" xfId="1" applyFont="1" applyFill="1" applyBorder="1" applyAlignment="1"/>
    <xf numFmtId="0" fontId="7" fillId="0" borderId="0" xfId="1" applyFont="1" applyFill="1" applyAlignment="1">
      <alignment vertical="center"/>
    </xf>
    <xf numFmtId="0" fontId="7" fillId="0" borderId="9" xfId="1" applyFont="1" applyFill="1" applyBorder="1" applyAlignment="1">
      <alignment horizontal="left" vertical="center" wrapText="1" indent="2"/>
    </xf>
    <xf numFmtId="0" fontId="6" fillId="2" borderId="9" xfId="1" applyFont="1" applyFill="1" applyBorder="1" applyAlignment="1">
      <alignment horizontal="left" wrapText="1"/>
    </xf>
    <xf numFmtId="0" fontId="7" fillId="2" borderId="9" xfId="1" applyFont="1" applyFill="1" applyBorder="1" applyAlignment="1">
      <alignment horizontal="left" wrapText="1"/>
    </xf>
    <xf numFmtId="0" fontId="4" fillId="2" borderId="9" xfId="1" applyFont="1" applyFill="1" applyBorder="1" applyAlignment="1">
      <alignment horizontal="center"/>
    </xf>
    <xf numFmtId="0" fontId="8" fillId="2" borderId="9" xfId="1" applyFont="1" applyFill="1" applyBorder="1" applyAlignment="1">
      <alignment vertical="center"/>
    </xf>
    <xf numFmtId="0" fontId="7" fillId="0" borderId="9" xfId="1" applyFont="1" applyFill="1" applyBorder="1" applyAlignment="1">
      <alignment horizontal="left" vertical="center" wrapText="1"/>
    </xf>
    <xf numFmtId="0" fontId="9" fillId="0" borderId="0" xfId="0" applyFont="1"/>
    <xf numFmtId="0" fontId="8" fillId="2" borderId="9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vertical="center" wrapText="1"/>
    </xf>
    <xf numFmtId="0" fontId="7" fillId="2" borderId="9" xfId="1" applyFont="1" applyFill="1" applyBorder="1" applyAlignment="1">
      <alignment horizontal="left" wrapText="1" indent="2"/>
    </xf>
    <xf numFmtId="0" fontId="7" fillId="2" borderId="9" xfId="1" applyFont="1" applyFill="1" applyBorder="1" applyAlignment="1">
      <alignment vertical="center"/>
    </xf>
    <xf numFmtId="0" fontId="6" fillId="2" borderId="9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vertical="center"/>
    </xf>
    <xf numFmtId="0" fontId="10" fillId="2" borderId="9" xfId="1" applyFont="1" applyFill="1" applyBorder="1" applyAlignment="1">
      <alignment vertical="center"/>
    </xf>
    <xf numFmtId="0" fontId="2" fillId="0" borderId="9" xfId="1" applyFont="1" applyFill="1" applyBorder="1" applyAlignment="1">
      <alignment horizontal="left" vertical="center" wrapText="1" indent="2"/>
    </xf>
    <xf numFmtId="0" fontId="2" fillId="0" borderId="9" xfId="1" applyFont="1" applyFill="1" applyBorder="1" applyAlignment="1">
      <alignment horizontal="left" wrapText="1" indent="2"/>
    </xf>
    <xf numFmtId="0" fontId="2" fillId="2" borderId="9" xfId="1" applyFont="1" applyFill="1" applyBorder="1" applyAlignment="1">
      <alignment horizontal="left" wrapText="1" indent="2"/>
    </xf>
    <xf numFmtId="0" fontId="7" fillId="2" borderId="9" xfId="1" applyFont="1" applyFill="1" applyBorder="1" applyAlignment="1">
      <alignment horizontal="right"/>
    </xf>
    <xf numFmtId="0" fontId="2" fillId="0" borderId="9" xfId="1" applyFont="1" applyFill="1" applyBorder="1" applyAlignment="1">
      <alignment horizontal="left" vertical="center" wrapText="1"/>
    </xf>
    <xf numFmtId="0" fontId="6" fillId="0" borderId="9" xfId="1" applyFont="1" applyFill="1" applyBorder="1" applyAlignment="1">
      <alignment horizontal="center"/>
    </xf>
    <xf numFmtId="0" fontId="7" fillId="0" borderId="9" xfId="1" applyFont="1" applyFill="1" applyBorder="1" applyAlignment="1">
      <alignment horizontal="left" wrapText="1" indent="2"/>
    </xf>
    <xf numFmtId="164" fontId="7" fillId="2" borderId="9" xfId="1" applyNumberFormat="1" applyFont="1" applyFill="1" applyBorder="1" applyAlignment="1">
      <alignment horizontal="right"/>
    </xf>
    <xf numFmtId="0" fontId="6" fillId="0" borderId="9" xfId="1" applyFont="1" applyFill="1" applyBorder="1" applyAlignment="1">
      <alignment horizontal="left" wrapText="1"/>
    </xf>
    <xf numFmtId="0" fontId="11" fillId="2" borderId="9" xfId="1" applyFont="1" applyFill="1" applyBorder="1" applyAlignment="1">
      <alignment horizontal="right" vertical="center"/>
    </xf>
    <xf numFmtId="49" fontId="4" fillId="0" borderId="9" xfId="1" applyNumberFormat="1" applyFont="1" applyFill="1" applyBorder="1" applyAlignment="1">
      <alignment horizontal="center"/>
    </xf>
    <xf numFmtId="164" fontId="4" fillId="0" borderId="9" xfId="1" applyNumberFormat="1" applyFont="1" applyFill="1" applyBorder="1" applyAlignment="1">
      <alignment horizontal="right" wrapText="1"/>
    </xf>
    <xf numFmtId="164" fontId="6" fillId="0" borderId="9" xfId="1" applyNumberFormat="1" applyFont="1" applyFill="1" applyBorder="1" applyAlignment="1">
      <alignment horizontal="right"/>
    </xf>
    <xf numFmtId="0" fontId="7" fillId="0" borderId="9" xfId="1" applyFont="1" applyFill="1" applyBorder="1" applyAlignment="1">
      <alignment horizontal="right"/>
    </xf>
    <xf numFmtId="164" fontId="7" fillId="0" borderId="9" xfId="1" applyNumberFormat="1" applyFont="1" applyFill="1" applyBorder="1" applyAlignment="1">
      <alignment horizontal="right"/>
    </xf>
    <xf numFmtId="164" fontId="2" fillId="0" borderId="9" xfId="1" applyNumberFormat="1" applyFont="1" applyFill="1" applyBorder="1" applyAlignment="1"/>
    <xf numFmtId="0" fontId="4" fillId="2" borderId="9" xfId="1" applyFont="1" applyFill="1" applyBorder="1" applyAlignment="1">
      <alignment horizontal="left" wrapText="1"/>
    </xf>
    <xf numFmtId="164" fontId="4" fillId="2" borderId="9" xfId="1" applyNumberFormat="1" applyFont="1" applyFill="1" applyBorder="1" applyAlignment="1">
      <alignment horizontal="right"/>
    </xf>
    <xf numFmtId="0" fontId="2" fillId="2" borderId="9" xfId="1" applyFont="1" applyFill="1" applyBorder="1" applyAlignment="1">
      <alignment horizontal="left" wrapText="1"/>
    </xf>
    <xf numFmtId="0" fontId="2" fillId="2" borderId="9" xfId="1" applyFont="1" applyFill="1" applyBorder="1" applyAlignment="1">
      <alignment wrapText="1"/>
    </xf>
    <xf numFmtId="0" fontId="7" fillId="2" borderId="9" xfId="1" applyFont="1" applyFill="1" applyBorder="1" applyAlignment="1">
      <alignment wrapText="1"/>
    </xf>
    <xf numFmtId="0" fontId="12" fillId="2" borderId="9" xfId="1" applyFont="1" applyFill="1" applyBorder="1" applyAlignment="1"/>
    <xf numFmtId="49" fontId="13" fillId="2" borderId="9" xfId="1" applyNumberFormat="1" applyFont="1" applyFill="1" applyBorder="1" applyAlignment="1">
      <alignment horizontal="center"/>
    </xf>
    <xf numFmtId="0" fontId="13" fillId="2" borderId="9" xfId="1" applyFont="1" applyFill="1" applyBorder="1" applyAlignment="1">
      <alignment horizontal="left" wrapText="1"/>
    </xf>
    <xf numFmtId="164" fontId="14" fillId="2" borderId="9" xfId="1" applyNumberFormat="1" applyFont="1" applyFill="1" applyBorder="1" applyAlignment="1"/>
    <xf numFmtId="0" fontId="15" fillId="0" borderId="0" xfId="1" applyFont="1" applyFill="1" applyAlignment="1">
      <alignment vertical="center"/>
    </xf>
    <xf numFmtId="164" fontId="12" fillId="2" borderId="9" xfId="1" applyNumberFormat="1" applyFont="1" applyFill="1" applyBorder="1" applyAlignment="1"/>
    <xf numFmtId="49" fontId="7" fillId="2" borderId="9" xfId="1" applyNumberFormat="1" applyFont="1" applyFill="1" applyBorder="1" applyAlignment="1">
      <alignment horizontal="center"/>
    </xf>
    <xf numFmtId="0" fontId="14" fillId="2" borderId="9" xfId="1" applyFont="1" applyFill="1" applyBorder="1" applyAlignment="1">
      <alignment horizontal="left" vertical="center" wrapText="1"/>
    </xf>
    <xf numFmtId="0" fontId="12" fillId="2" borderId="9" xfId="1" applyFont="1" applyFill="1" applyBorder="1" applyAlignment="1">
      <alignment horizontal="left" wrapText="1"/>
    </xf>
    <xf numFmtId="0" fontId="4" fillId="0" borderId="0" xfId="1" applyFont="1" applyFill="1" applyAlignment="1"/>
    <xf numFmtId="0" fontId="7" fillId="2" borderId="9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12" fillId="2" borderId="9" xfId="1" applyNumberFormat="1" applyFont="1" applyFill="1" applyBorder="1" applyAlignment="1">
      <alignment horizontal="center"/>
    </xf>
    <xf numFmtId="0" fontId="15" fillId="2" borderId="9" xfId="1" applyFont="1" applyFill="1" applyBorder="1" applyAlignment="1">
      <alignment horizontal="left" wrapText="1"/>
    </xf>
    <xf numFmtId="0" fontId="12" fillId="0" borderId="0" xfId="1" applyFont="1" applyFill="1" applyAlignment="1">
      <alignment vertical="center"/>
    </xf>
    <xf numFmtId="0" fontId="9" fillId="2" borderId="9" xfId="1" applyFont="1" applyFill="1" applyBorder="1" applyAlignment="1">
      <alignment horizontal="center"/>
    </xf>
    <xf numFmtId="0" fontId="16" fillId="2" borderId="9" xfId="1" applyFont="1" applyFill="1" applyBorder="1" applyAlignment="1">
      <alignment horizontal="center"/>
    </xf>
    <xf numFmtId="49" fontId="2" fillId="2" borderId="9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right" vertical="top"/>
    </xf>
    <xf numFmtId="0" fontId="3" fillId="0" borderId="0" xfId="1" applyFont="1" applyFill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7" fillId="0" borderId="1" xfId="1" applyFont="1" applyFill="1" applyBorder="1" applyAlignment="1">
      <alignment horizontal="right" wrapText="1"/>
    </xf>
  </cellXfs>
  <cellStyles count="2">
    <cellStyle name="Обычный" xfId="0" builtinId="0"/>
    <cellStyle name="Обычный_2007 Anexa nr.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E215"/>
  <sheetViews>
    <sheetView showZeros="0" tabSelected="1" zoomScaleNormal="100" workbookViewId="0">
      <selection activeCell="G11" sqref="G11"/>
    </sheetView>
  </sheetViews>
  <sheetFormatPr defaultRowHeight="15" x14ac:dyDescent="0.25"/>
  <cols>
    <col min="1" max="1" width="7" style="3" customWidth="1"/>
    <col min="2" max="2" width="59" style="5" customWidth="1"/>
    <col min="3" max="3" width="13.85546875" style="2" customWidth="1"/>
    <col min="4" max="4" width="10.5703125" style="2" customWidth="1"/>
    <col min="5" max="5" width="12.5703125" style="2" customWidth="1"/>
    <col min="6" max="16384" width="9.140625" style="2"/>
  </cols>
  <sheetData>
    <row r="1" spans="1:5" ht="21" customHeight="1" x14ac:dyDescent="0.25">
      <c r="A1" s="1"/>
      <c r="B1" s="84"/>
      <c r="C1" s="84"/>
      <c r="D1" s="84" t="s">
        <v>0</v>
      </c>
      <c r="E1" s="84"/>
    </row>
    <row r="2" spans="1:5" s="3" customFormat="1" ht="19.5" customHeight="1" x14ac:dyDescent="0.25">
      <c r="A2" s="85" t="s">
        <v>1</v>
      </c>
      <c r="B2" s="85"/>
      <c r="C2" s="85"/>
      <c r="D2" s="85"/>
      <c r="E2" s="85"/>
    </row>
    <row r="3" spans="1:5" x14ac:dyDescent="0.25">
      <c r="A3" s="4"/>
      <c r="E3" s="91" t="s">
        <v>221</v>
      </c>
    </row>
    <row r="4" spans="1:5" ht="15" customHeight="1" x14ac:dyDescent="0.25">
      <c r="A4" s="86" t="s">
        <v>2</v>
      </c>
      <c r="B4" s="87" t="s">
        <v>3</v>
      </c>
      <c r="C4" s="87" t="s">
        <v>4</v>
      </c>
      <c r="D4" s="89" t="s">
        <v>5</v>
      </c>
      <c r="E4" s="90"/>
    </row>
    <row r="5" spans="1:5" ht="85.5" x14ac:dyDescent="0.25">
      <c r="A5" s="86"/>
      <c r="B5" s="88"/>
      <c r="C5" s="88"/>
      <c r="D5" s="6" t="s">
        <v>6</v>
      </c>
      <c r="E5" s="6" t="s">
        <v>7</v>
      </c>
    </row>
    <row r="6" spans="1:5" s="10" customFormat="1" ht="23.25" customHeight="1" x14ac:dyDescent="0.2">
      <c r="A6" s="7"/>
      <c r="B6" s="8" t="s">
        <v>4</v>
      </c>
      <c r="C6" s="9">
        <f>C7+C17+C27+C57+C92+C123+C131+C139+C155+C51+C48+C161+C158+C152+C118+C144+C148</f>
        <v>3035779.6</v>
      </c>
      <c r="D6" s="9">
        <f t="shared" ref="D6:E6" si="0">D7+D17+D27+D57+D92+D123+D131+D139+D155+D51+D48+D161+D158+D152+D118+D144+D148</f>
        <v>908137.70000000007</v>
      </c>
      <c r="E6" s="9">
        <f t="shared" si="0"/>
        <v>2127641.9</v>
      </c>
    </row>
    <row r="7" spans="1:5" s="10" customFormat="1" ht="24" customHeight="1" x14ac:dyDescent="0.2">
      <c r="A7" s="11" t="s">
        <v>8</v>
      </c>
      <c r="B7" s="12" t="s">
        <v>9</v>
      </c>
      <c r="C7" s="13">
        <f>C8+C15</f>
        <v>142097.30000000002</v>
      </c>
      <c r="D7" s="13">
        <f t="shared" ref="D7:E7" si="1">D8+D15</f>
        <v>75964.2</v>
      </c>
      <c r="E7" s="13">
        <f t="shared" si="1"/>
        <v>66133.100000000006</v>
      </c>
    </row>
    <row r="8" spans="1:5" s="16" customFormat="1" x14ac:dyDescent="0.25">
      <c r="A8" s="14" t="s">
        <v>10</v>
      </c>
      <c r="B8" s="12" t="s">
        <v>11</v>
      </c>
      <c r="C8" s="15">
        <f>C9+C12+C13+C14</f>
        <v>140136.30000000002</v>
      </c>
      <c r="D8" s="15">
        <f t="shared" ref="D8:E8" si="2">D9+D12+D13+D14</f>
        <v>74003.199999999997</v>
      </c>
      <c r="E8" s="15">
        <f t="shared" si="2"/>
        <v>66133.100000000006</v>
      </c>
    </row>
    <row r="9" spans="1:5" s="16" customFormat="1" ht="18.75" customHeight="1" x14ac:dyDescent="0.25">
      <c r="A9" s="17"/>
      <c r="B9" s="18" t="s">
        <v>12</v>
      </c>
      <c r="C9" s="19">
        <f>SUM(C10:C11)</f>
        <v>66133.100000000006</v>
      </c>
      <c r="D9" s="19">
        <f t="shared" ref="D9:E9" si="3">SUM(D10:D11)</f>
        <v>0</v>
      </c>
      <c r="E9" s="19">
        <f t="shared" si="3"/>
        <v>66133.100000000006</v>
      </c>
    </row>
    <row r="10" spans="1:5" s="16" customFormat="1" ht="30" x14ac:dyDescent="0.25">
      <c r="A10" s="17"/>
      <c r="B10" s="20" t="s">
        <v>13</v>
      </c>
      <c r="C10" s="19">
        <f>SUM(D10:E10)</f>
        <v>39041.4</v>
      </c>
      <c r="D10" s="19"/>
      <c r="E10" s="19">
        <v>39041.4</v>
      </c>
    </row>
    <row r="11" spans="1:5" s="16" customFormat="1" ht="45" x14ac:dyDescent="0.25">
      <c r="A11" s="14"/>
      <c r="B11" s="20" t="s">
        <v>14</v>
      </c>
      <c r="C11" s="19">
        <f>D11+E11</f>
        <v>27091.7</v>
      </c>
      <c r="D11" s="19">
        <v>0</v>
      </c>
      <c r="E11" s="19">
        <v>27091.7</v>
      </c>
    </row>
    <row r="12" spans="1:5" s="16" customFormat="1" ht="28.5" customHeight="1" x14ac:dyDescent="0.25">
      <c r="A12" s="14"/>
      <c r="B12" s="18" t="s">
        <v>15</v>
      </c>
      <c r="C12" s="19">
        <f>SUM(D12:E12)</f>
        <v>1990.1</v>
      </c>
      <c r="D12" s="19">
        <v>1990.1</v>
      </c>
      <c r="E12" s="19">
        <v>0</v>
      </c>
    </row>
    <row r="13" spans="1:5" s="16" customFormat="1" ht="45" x14ac:dyDescent="0.25">
      <c r="A13" s="14"/>
      <c r="B13" s="18" t="s">
        <v>16</v>
      </c>
      <c r="C13" s="19">
        <f t="shared" ref="C13:C14" si="4">SUM(D13:E13)</f>
        <v>2013.1</v>
      </c>
      <c r="D13" s="19">
        <v>2013.1</v>
      </c>
      <c r="E13" s="19">
        <v>0</v>
      </c>
    </row>
    <row r="14" spans="1:5" s="16" customFormat="1" ht="30" x14ac:dyDescent="0.25">
      <c r="A14" s="14"/>
      <c r="B14" s="18" t="s">
        <v>17</v>
      </c>
      <c r="C14" s="19">
        <f t="shared" si="4"/>
        <v>70000</v>
      </c>
      <c r="D14" s="19">
        <v>70000</v>
      </c>
      <c r="E14" s="19">
        <v>0</v>
      </c>
    </row>
    <row r="15" spans="1:5" s="16" customFormat="1" x14ac:dyDescent="0.25">
      <c r="A15" s="14" t="s">
        <v>18</v>
      </c>
      <c r="B15" s="12" t="s">
        <v>19</v>
      </c>
      <c r="C15" s="15">
        <f>C16</f>
        <v>1961</v>
      </c>
      <c r="D15" s="15">
        <f>D16</f>
        <v>1961</v>
      </c>
      <c r="E15" s="15"/>
    </row>
    <row r="16" spans="1:5" s="16" customFormat="1" ht="45" x14ac:dyDescent="0.25">
      <c r="A16" s="14"/>
      <c r="B16" s="18" t="s">
        <v>20</v>
      </c>
      <c r="C16" s="19">
        <f>SUM(D16:E16)</f>
        <v>1961</v>
      </c>
      <c r="D16" s="19">
        <v>1961</v>
      </c>
      <c r="E16" s="19"/>
    </row>
    <row r="17" spans="1:5" s="10" customFormat="1" ht="24" customHeight="1" x14ac:dyDescent="0.2">
      <c r="A17" s="11" t="s">
        <v>21</v>
      </c>
      <c r="B17" s="12" t="s">
        <v>22</v>
      </c>
      <c r="C17" s="13">
        <f t="shared" ref="C17:D17" si="5">C22+C18</f>
        <v>622590.6</v>
      </c>
      <c r="D17" s="13">
        <f t="shared" si="5"/>
        <v>372590.6</v>
      </c>
      <c r="E17" s="13">
        <f>E18+E22</f>
        <v>250000</v>
      </c>
    </row>
    <row r="18" spans="1:5" s="10" customFormat="1" x14ac:dyDescent="0.25">
      <c r="A18" s="11" t="s">
        <v>23</v>
      </c>
      <c r="B18" s="21" t="s">
        <v>24</v>
      </c>
      <c r="C18" s="22">
        <f>SUM(C19:C21)</f>
        <v>40000</v>
      </c>
      <c r="D18" s="22">
        <f>SUM(D19:D21)</f>
        <v>40000</v>
      </c>
      <c r="E18" s="19"/>
    </row>
    <row r="19" spans="1:5" s="10" customFormat="1" x14ac:dyDescent="0.25">
      <c r="A19" s="11"/>
      <c r="B19" s="18" t="s">
        <v>25</v>
      </c>
      <c r="C19" s="19">
        <f t="shared" ref="C19:C105" si="6">D19+E19</f>
        <v>9000</v>
      </c>
      <c r="D19" s="19">
        <v>9000</v>
      </c>
      <c r="E19" s="19"/>
    </row>
    <row r="20" spans="1:5" s="10" customFormat="1" x14ac:dyDescent="0.25">
      <c r="A20" s="11"/>
      <c r="B20" s="18" t="s">
        <v>26</v>
      </c>
      <c r="C20" s="19">
        <f t="shared" si="6"/>
        <v>4500</v>
      </c>
      <c r="D20" s="19">
        <v>4500</v>
      </c>
      <c r="E20" s="19"/>
    </row>
    <row r="21" spans="1:5" s="10" customFormat="1" x14ac:dyDescent="0.25">
      <c r="A21" s="11"/>
      <c r="B21" s="18" t="s">
        <v>27</v>
      </c>
      <c r="C21" s="19">
        <f t="shared" si="6"/>
        <v>26500</v>
      </c>
      <c r="D21" s="19">
        <v>26500</v>
      </c>
      <c r="E21" s="19"/>
    </row>
    <row r="22" spans="1:5" s="26" customFormat="1" ht="18" customHeight="1" x14ac:dyDescent="0.2">
      <c r="A22" s="23">
        <v>4302</v>
      </c>
      <c r="B22" s="24" t="s">
        <v>28</v>
      </c>
      <c r="C22" s="25">
        <f>SUM(C23:C25)</f>
        <v>582590.6</v>
      </c>
      <c r="D22" s="25">
        <f t="shared" ref="D22:E22" si="7">SUM(D23:D25)</f>
        <v>332590.59999999998</v>
      </c>
      <c r="E22" s="25">
        <f t="shared" si="7"/>
        <v>250000</v>
      </c>
    </row>
    <row r="23" spans="1:5" s="26" customFormat="1" x14ac:dyDescent="0.25">
      <c r="A23" s="23"/>
      <c r="B23" s="27" t="s">
        <v>29</v>
      </c>
      <c r="C23" s="19">
        <f t="shared" si="6"/>
        <v>100000</v>
      </c>
      <c r="D23" s="19">
        <v>100000</v>
      </c>
      <c r="E23" s="25"/>
    </row>
    <row r="24" spans="1:5" s="29" customFormat="1" x14ac:dyDescent="0.25">
      <c r="A24" s="28"/>
      <c r="B24" s="27" t="s">
        <v>30</v>
      </c>
      <c r="C24" s="19">
        <f t="shared" si="6"/>
        <v>132590.6</v>
      </c>
      <c r="D24" s="19">
        <v>132590.6</v>
      </c>
      <c r="E24" s="19">
        <v>0</v>
      </c>
    </row>
    <row r="25" spans="1:5" s="29" customFormat="1" ht="30" x14ac:dyDescent="0.25">
      <c r="A25" s="28"/>
      <c r="B25" s="27" t="s">
        <v>31</v>
      </c>
      <c r="C25" s="19">
        <f t="shared" ref="C25" si="8">C26</f>
        <v>350000</v>
      </c>
      <c r="D25" s="19">
        <f>D26</f>
        <v>100000</v>
      </c>
      <c r="E25" s="19">
        <f>E26</f>
        <v>250000</v>
      </c>
    </row>
    <row r="26" spans="1:5" s="29" customFormat="1" ht="30" x14ac:dyDescent="0.25">
      <c r="A26" s="28"/>
      <c r="B26" s="30" t="s">
        <v>32</v>
      </c>
      <c r="C26" s="19">
        <f t="shared" si="6"/>
        <v>350000</v>
      </c>
      <c r="D26" s="19">
        <v>100000</v>
      </c>
      <c r="E26" s="19">
        <v>250000</v>
      </c>
    </row>
    <row r="27" spans="1:5" s="10" customFormat="1" ht="22.5" customHeight="1" x14ac:dyDescent="0.2">
      <c r="A27" s="11" t="s">
        <v>33</v>
      </c>
      <c r="B27" s="12" t="s">
        <v>34</v>
      </c>
      <c r="C27" s="13">
        <f>C32+C34+C43+C30+C28+C45</f>
        <v>61135</v>
      </c>
      <c r="D27" s="13">
        <f t="shared" ref="D27:E27" si="9">D32+D34+D43+D30+D28+D45</f>
        <v>57635</v>
      </c>
      <c r="E27" s="13">
        <f t="shared" si="9"/>
        <v>3500</v>
      </c>
    </row>
    <row r="28" spans="1:5" s="10" customFormat="1" ht="19.5" customHeight="1" x14ac:dyDescent="0.2">
      <c r="A28" s="11" t="s">
        <v>35</v>
      </c>
      <c r="B28" s="31" t="s">
        <v>36</v>
      </c>
      <c r="C28" s="13">
        <f>C29</f>
        <v>15000</v>
      </c>
      <c r="D28" s="13">
        <f t="shared" ref="D28:E28" si="10">D29</f>
        <v>15000</v>
      </c>
      <c r="E28" s="13">
        <f t="shared" si="10"/>
        <v>0</v>
      </c>
    </row>
    <row r="29" spans="1:5" s="10" customFormat="1" ht="45" x14ac:dyDescent="0.25">
      <c r="A29" s="11"/>
      <c r="B29" s="32" t="s">
        <v>37</v>
      </c>
      <c r="C29" s="19">
        <f t="shared" si="6"/>
        <v>15000</v>
      </c>
      <c r="D29" s="19">
        <v>15000</v>
      </c>
      <c r="E29" s="13"/>
    </row>
    <row r="30" spans="1:5" s="10" customFormat="1" ht="18" customHeight="1" x14ac:dyDescent="0.2">
      <c r="A30" s="11" t="s">
        <v>38</v>
      </c>
      <c r="B30" s="31" t="s">
        <v>39</v>
      </c>
      <c r="C30" s="22">
        <f>C31</f>
        <v>3500</v>
      </c>
      <c r="D30" s="22">
        <f t="shared" ref="D30:E30" si="11">D31</f>
        <v>3500</v>
      </c>
      <c r="E30" s="22">
        <f t="shared" si="11"/>
        <v>0</v>
      </c>
    </row>
    <row r="31" spans="1:5" s="10" customFormat="1" ht="45" x14ac:dyDescent="0.25">
      <c r="A31" s="11"/>
      <c r="B31" s="32" t="s">
        <v>40</v>
      </c>
      <c r="C31" s="19">
        <f t="shared" si="6"/>
        <v>3500</v>
      </c>
      <c r="D31" s="19">
        <v>3500</v>
      </c>
      <c r="E31" s="13"/>
    </row>
    <row r="32" spans="1:5" s="26" customFormat="1" ht="14.25" x14ac:dyDescent="0.2">
      <c r="A32" s="33">
        <v>3505</v>
      </c>
      <c r="B32" s="31" t="s">
        <v>41</v>
      </c>
      <c r="C32" s="22">
        <f>C33</f>
        <v>4000</v>
      </c>
      <c r="D32" s="22">
        <f t="shared" ref="D32:E32" si="12">D33</f>
        <v>4000</v>
      </c>
      <c r="E32" s="22">
        <f t="shared" si="12"/>
        <v>0</v>
      </c>
    </row>
    <row r="33" spans="1:5" s="26" customFormat="1" ht="30" x14ac:dyDescent="0.25">
      <c r="A33" s="33"/>
      <c r="B33" s="27" t="s">
        <v>42</v>
      </c>
      <c r="C33" s="19">
        <f t="shared" si="6"/>
        <v>4000</v>
      </c>
      <c r="D33" s="19">
        <v>4000</v>
      </c>
      <c r="E33" s="19">
        <v>0</v>
      </c>
    </row>
    <row r="34" spans="1:5" s="26" customFormat="1" ht="14.25" x14ac:dyDescent="0.2">
      <c r="A34" s="33">
        <v>3506</v>
      </c>
      <c r="B34" s="31" t="s">
        <v>43</v>
      </c>
      <c r="C34" s="22">
        <f>SUM(C35:C42)</f>
        <v>29500</v>
      </c>
      <c r="D34" s="22">
        <f t="shared" ref="D34:E34" si="13">SUM(D35:D42)</f>
        <v>29500</v>
      </c>
      <c r="E34" s="22">
        <f t="shared" si="13"/>
        <v>0</v>
      </c>
    </row>
    <row r="35" spans="1:5" ht="30" x14ac:dyDescent="0.25">
      <c r="A35" s="34"/>
      <c r="B35" s="35" t="s">
        <v>44</v>
      </c>
      <c r="C35" s="19">
        <f t="shared" si="6"/>
        <v>7500</v>
      </c>
      <c r="D35" s="19">
        <v>7500</v>
      </c>
      <c r="E35" s="19"/>
    </row>
    <row r="36" spans="1:5" ht="30" x14ac:dyDescent="0.25">
      <c r="A36" s="34"/>
      <c r="B36" s="32" t="s">
        <v>45</v>
      </c>
      <c r="C36" s="19">
        <f t="shared" si="6"/>
        <v>8200</v>
      </c>
      <c r="D36" s="19">
        <v>8200</v>
      </c>
      <c r="E36" s="19"/>
    </row>
    <row r="37" spans="1:5" ht="48.75" customHeight="1" x14ac:dyDescent="0.25">
      <c r="A37" s="34"/>
      <c r="B37" s="32" t="s">
        <v>46</v>
      </c>
      <c r="C37" s="19">
        <f t="shared" si="6"/>
        <v>2300</v>
      </c>
      <c r="D37" s="19">
        <v>2300</v>
      </c>
      <c r="E37" s="19"/>
    </row>
    <row r="38" spans="1:5" ht="48.75" customHeight="1" x14ac:dyDescent="0.25">
      <c r="A38" s="34"/>
      <c r="B38" s="32" t="s">
        <v>47</v>
      </c>
      <c r="C38" s="19">
        <f t="shared" si="6"/>
        <v>2300</v>
      </c>
      <c r="D38" s="19">
        <v>2300</v>
      </c>
      <c r="E38" s="19"/>
    </row>
    <row r="39" spans="1:5" ht="48.75" customHeight="1" x14ac:dyDescent="0.25">
      <c r="A39" s="34"/>
      <c r="B39" s="32" t="s">
        <v>48</v>
      </c>
      <c r="C39" s="19">
        <f t="shared" si="6"/>
        <v>2300</v>
      </c>
      <c r="D39" s="19">
        <v>2300</v>
      </c>
      <c r="E39" s="19"/>
    </row>
    <row r="40" spans="1:5" ht="48.75" customHeight="1" x14ac:dyDescent="0.25">
      <c r="A40" s="34"/>
      <c r="B40" s="32" t="s">
        <v>49</v>
      </c>
      <c r="C40" s="19">
        <f t="shared" si="6"/>
        <v>2300</v>
      </c>
      <c r="D40" s="19">
        <v>2300</v>
      </c>
      <c r="E40" s="19"/>
    </row>
    <row r="41" spans="1:5" ht="48.75" customHeight="1" x14ac:dyDescent="0.25">
      <c r="A41" s="34"/>
      <c r="B41" s="32" t="s">
        <v>50</v>
      </c>
      <c r="C41" s="19">
        <f t="shared" si="6"/>
        <v>2300</v>
      </c>
      <c r="D41" s="19">
        <v>2300</v>
      </c>
      <c r="E41" s="19"/>
    </row>
    <row r="42" spans="1:5" ht="45.75" customHeight="1" x14ac:dyDescent="0.25">
      <c r="A42" s="34"/>
      <c r="B42" s="32" t="s">
        <v>51</v>
      </c>
      <c r="C42" s="19">
        <f t="shared" si="6"/>
        <v>2300</v>
      </c>
      <c r="D42" s="19">
        <v>2300</v>
      </c>
      <c r="E42" s="19"/>
    </row>
    <row r="43" spans="1:5" ht="18.75" customHeight="1" x14ac:dyDescent="0.25">
      <c r="A43" s="33">
        <v>3702</v>
      </c>
      <c r="B43" s="36" t="s">
        <v>52</v>
      </c>
      <c r="C43" s="22">
        <f t="shared" ref="C43:D43" si="14">C44</f>
        <v>4135</v>
      </c>
      <c r="D43" s="22">
        <f t="shared" si="14"/>
        <v>4135</v>
      </c>
      <c r="E43" s="19"/>
    </row>
    <row r="44" spans="1:5" ht="34.5" customHeight="1" x14ac:dyDescent="0.25">
      <c r="A44" s="37"/>
      <c r="B44" s="38" t="s">
        <v>53</v>
      </c>
      <c r="C44" s="19">
        <f t="shared" si="6"/>
        <v>4135</v>
      </c>
      <c r="D44" s="19">
        <v>4135</v>
      </c>
      <c r="E44" s="19"/>
    </row>
    <row r="45" spans="1:5" ht="18.75" customHeight="1" x14ac:dyDescent="0.2">
      <c r="A45" s="33">
        <v>8010</v>
      </c>
      <c r="B45" s="31" t="s">
        <v>54</v>
      </c>
      <c r="C45" s="22">
        <f>C46</f>
        <v>5000</v>
      </c>
      <c r="D45" s="22">
        <f t="shared" ref="D45:E46" si="15">D46</f>
        <v>1500</v>
      </c>
      <c r="E45" s="22">
        <f t="shared" si="15"/>
        <v>3500</v>
      </c>
    </row>
    <row r="46" spans="1:5" ht="30" x14ac:dyDescent="0.25">
      <c r="A46" s="37"/>
      <c r="B46" s="38" t="s">
        <v>55</v>
      </c>
      <c r="C46" s="19">
        <f>C47</f>
        <v>5000</v>
      </c>
      <c r="D46" s="19">
        <f t="shared" si="15"/>
        <v>1500</v>
      </c>
      <c r="E46" s="19">
        <f t="shared" si="15"/>
        <v>3500</v>
      </c>
    </row>
    <row r="47" spans="1:5" ht="45" x14ac:dyDescent="0.25">
      <c r="A47" s="37"/>
      <c r="B47" s="39" t="s">
        <v>56</v>
      </c>
      <c r="C47" s="19">
        <f>SUM(D47:E47)</f>
        <v>5000</v>
      </c>
      <c r="D47" s="19">
        <v>1500</v>
      </c>
      <c r="E47" s="19">
        <v>3500</v>
      </c>
    </row>
    <row r="48" spans="1:5" s="10" customFormat="1" ht="21.75" customHeight="1" x14ac:dyDescent="0.2">
      <c r="A48" s="11" t="s">
        <v>57</v>
      </c>
      <c r="B48" s="12" t="s">
        <v>58</v>
      </c>
      <c r="C48" s="13">
        <f t="shared" ref="C48:E49" si="16">C49</f>
        <v>290000</v>
      </c>
      <c r="D48" s="13">
        <f t="shared" si="16"/>
        <v>290000</v>
      </c>
      <c r="E48" s="13">
        <f t="shared" si="16"/>
        <v>0</v>
      </c>
    </row>
    <row r="49" spans="1:5" s="29" customFormat="1" ht="28.5" x14ac:dyDescent="0.2">
      <c r="A49" s="23">
        <v>3104</v>
      </c>
      <c r="B49" s="12" t="s">
        <v>59</v>
      </c>
      <c r="C49" s="22">
        <f t="shared" si="16"/>
        <v>290000</v>
      </c>
      <c r="D49" s="22">
        <f t="shared" si="16"/>
        <v>290000</v>
      </c>
      <c r="E49" s="22">
        <f t="shared" si="16"/>
        <v>0</v>
      </c>
    </row>
    <row r="50" spans="1:5" s="29" customFormat="1" ht="30" x14ac:dyDescent="0.25">
      <c r="A50" s="40"/>
      <c r="B50" s="27" t="s">
        <v>60</v>
      </c>
      <c r="C50" s="19">
        <f t="shared" si="6"/>
        <v>290000</v>
      </c>
      <c r="D50" s="19">
        <v>290000</v>
      </c>
      <c r="E50" s="19">
        <v>0</v>
      </c>
    </row>
    <row r="51" spans="1:5" s="10" customFormat="1" ht="22.5" customHeight="1" x14ac:dyDescent="0.2">
      <c r="A51" s="11" t="s">
        <v>61</v>
      </c>
      <c r="B51" s="12" t="s">
        <v>62</v>
      </c>
      <c r="C51" s="13">
        <f t="shared" ref="C51:E52" si="17">C52</f>
        <v>10000</v>
      </c>
      <c r="D51" s="13">
        <f t="shared" si="17"/>
        <v>0</v>
      </c>
      <c r="E51" s="13">
        <f t="shared" si="17"/>
        <v>10000</v>
      </c>
    </row>
    <row r="52" spans="1:5" s="43" customFormat="1" ht="14.25" x14ac:dyDescent="0.2">
      <c r="A52" s="41">
        <v>5002</v>
      </c>
      <c r="B52" s="42" t="s">
        <v>63</v>
      </c>
      <c r="C52" s="22">
        <f t="shared" si="17"/>
        <v>10000</v>
      </c>
      <c r="D52" s="22">
        <f t="shared" si="17"/>
        <v>0</v>
      </c>
      <c r="E52" s="22">
        <f t="shared" si="17"/>
        <v>10000</v>
      </c>
    </row>
    <row r="53" spans="1:5" s="43" customFormat="1" ht="30" x14ac:dyDescent="0.25">
      <c r="A53" s="44"/>
      <c r="B53" s="35" t="s">
        <v>64</v>
      </c>
      <c r="C53" s="19">
        <f>SUM(C54:C56)</f>
        <v>10000</v>
      </c>
      <c r="D53" s="19">
        <f>SUM(D54:D56)</f>
        <v>0</v>
      </c>
      <c r="E53" s="19">
        <f>SUM(E54:E56)</f>
        <v>10000</v>
      </c>
    </row>
    <row r="54" spans="1:5" s="43" customFormat="1" ht="20.25" customHeight="1" x14ac:dyDescent="0.25">
      <c r="A54" s="44"/>
      <c r="B54" s="45" t="s">
        <v>65</v>
      </c>
      <c r="C54" s="19">
        <f t="shared" si="6"/>
        <v>3200</v>
      </c>
      <c r="D54" s="19">
        <v>0</v>
      </c>
      <c r="E54" s="19">
        <v>3200</v>
      </c>
    </row>
    <row r="55" spans="1:5" s="43" customFormat="1" ht="45" x14ac:dyDescent="0.25">
      <c r="A55" s="44"/>
      <c r="B55" s="45" t="s">
        <v>66</v>
      </c>
      <c r="C55" s="19">
        <f t="shared" si="6"/>
        <v>3000</v>
      </c>
      <c r="D55" s="19"/>
      <c r="E55" s="19">
        <v>3000</v>
      </c>
    </row>
    <row r="56" spans="1:5" s="43" customFormat="1" ht="30" x14ac:dyDescent="0.25">
      <c r="A56" s="44"/>
      <c r="B56" s="45" t="s">
        <v>67</v>
      </c>
      <c r="C56" s="19">
        <f t="shared" si="6"/>
        <v>3800</v>
      </c>
      <c r="D56" s="19">
        <v>0</v>
      </c>
      <c r="E56" s="19">
        <v>3800</v>
      </c>
    </row>
    <row r="57" spans="1:5" s="16" customFormat="1" ht="29.25" x14ac:dyDescent="0.25">
      <c r="A57" s="11" t="s">
        <v>68</v>
      </c>
      <c r="B57" s="12" t="s">
        <v>69</v>
      </c>
      <c r="C57" s="15">
        <f>C58+C75+C86+C89</f>
        <v>1429994.1</v>
      </c>
      <c r="D57" s="15">
        <f t="shared" ref="D57:E57" si="18">D58+D75+D86+D89</f>
        <v>0</v>
      </c>
      <c r="E57" s="15">
        <f t="shared" si="18"/>
        <v>1429994.1</v>
      </c>
    </row>
    <row r="58" spans="1:5" s="10" customFormat="1" ht="17.25" customHeight="1" x14ac:dyDescent="0.2">
      <c r="A58" s="11" t="s">
        <v>70</v>
      </c>
      <c r="B58" s="42" t="s">
        <v>71</v>
      </c>
      <c r="C58" s="15">
        <f>C59+C63+C60+C66+C68+C71</f>
        <v>1183568.1000000001</v>
      </c>
      <c r="D58" s="15">
        <f t="shared" ref="D58:E58" si="19">D59+D63+D60+D66+D68+D71</f>
        <v>0</v>
      </c>
      <c r="E58" s="15">
        <f t="shared" si="19"/>
        <v>1183568.1000000001</v>
      </c>
    </row>
    <row r="59" spans="1:5" s="10" customFormat="1" ht="21" customHeight="1" x14ac:dyDescent="0.25">
      <c r="A59" s="28"/>
      <c r="B59" s="35" t="s">
        <v>72</v>
      </c>
      <c r="C59" s="19">
        <f t="shared" si="6"/>
        <v>766568.1</v>
      </c>
      <c r="D59" s="19">
        <v>0</v>
      </c>
      <c r="E59" s="19">
        <v>766568.1</v>
      </c>
    </row>
    <row r="60" spans="1:5" s="10" customFormat="1" ht="21" customHeight="1" x14ac:dyDescent="0.25">
      <c r="A60" s="28"/>
      <c r="B60" s="18" t="s">
        <v>12</v>
      </c>
      <c r="C60" s="19">
        <f>C61+C62</f>
        <v>93500</v>
      </c>
      <c r="D60" s="19">
        <f t="shared" ref="D60:E60" si="20">D61+D62</f>
        <v>0</v>
      </c>
      <c r="E60" s="19">
        <f t="shared" si="20"/>
        <v>93500</v>
      </c>
    </row>
    <row r="61" spans="1:5" s="10" customFormat="1" ht="30" x14ac:dyDescent="0.25">
      <c r="A61" s="28"/>
      <c r="B61" s="45" t="s">
        <v>73</v>
      </c>
      <c r="C61" s="19">
        <f t="shared" si="6"/>
        <v>50000</v>
      </c>
      <c r="D61" s="19"/>
      <c r="E61" s="19">
        <v>50000</v>
      </c>
    </row>
    <row r="62" spans="1:5" s="10" customFormat="1" ht="30" x14ac:dyDescent="0.25">
      <c r="A62" s="28"/>
      <c r="B62" s="45" t="s">
        <v>74</v>
      </c>
      <c r="C62" s="19">
        <f t="shared" si="6"/>
        <v>43500</v>
      </c>
      <c r="D62" s="19"/>
      <c r="E62" s="19">
        <v>43500</v>
      </c>
    </row>
    <row r="63" spans="1:5" s="10" customFormat="1" ht="23.25" customHeight="1" x14ac:dyDescent="0.25">
      <c r="A63" s="28"/>
      <c r="B63" s="35" t="s">
        <v>75</v>
      </c>
      <c r="C63" s="19">
        <f>SUM(C64:C65)</f>
        <v>130000</v>
      </c>
      <c r="D63" s="19">
        <f>SUM(D64:D65)</f>
        <v>0</v>
      </c>
      <c r="E63" s="19">
        <f>SUM(E64:E65)</f>
        <v>130000</v>
      </c>
    </row>
    <row r="64" spans="1:5" s="10" customFormat="1" ht="30" x14ac:dyDescent="0.25">
      <c r="A64" s="28"/>
      <c r="B64" s="45" t="s">
        <v>76</v>
      </c>
      <c r="C64" s="19">
        <f t="shared" si="6"/>
        <v>80000</v>
      </c>
      <c r="D64" s="19">
        <v>0</v>
      </c>
      <c r="E64" s="19">
        <v>80000</v>
      </c>
    </row>
    <row r="65" spans="1:5" s="10" customFormat="1" ht="34.5" customHeight="1" x14ac:dyDescent="0.25">
      <c r="A65" s="28"/>
      <c r="B65" s="46" t="s">
        <v>77</v>
      </c>
      <c r="C65" s="19">
        <f t="shared" si="6"/>
        <v>50000</v>
      </c>
      <c r="D65" s="19"/>
      <c r="E65" s="19">
        <v>50000</v>
      </c>
    </row>
    <row r="66" spans="1:5" s="10" customFormat="1" ht="25.5" customHeight="1" x14ac:dyDescent="0.25">
      <c r="A66" s="28"/>
      <c r="B66" s="20" t="s">
        <v>78</v>
      </c>
      <c r="C66" s="19">
        <f>C67</f>
        <v>70000</v>
      </c>
      <c r="D66" s="19">
        <f t="shared" ref="D66:E66" si="21">D67</f>
        <v>0</v>
      </c>
      <c r="E66" s="19">
        <f t="shared" si="21"/>
        <v>70000</v>
      </c>
    </row>
    <row r="67" spans="1:5" s="10" customFormat="1" ht="30" x14ac:dyDescent="0.25">
      <c r="A67" s="28"/>
      <c r="B67" s="45" t="s">
        <v>79</v>
      </c>
      <c r="C67" s="19">
        <f t="shared" si="6"/>
        <v>70000</v>
      </c>
      <c r="D67" s="19"/>
      <c r="E67" s="19">
        <v>70000</v>
      </c>
    </row>
    <row r="68" spans="1:5" s="10" customFormat="1" ht="22.5" customHeight="1" x14ac:dyDescent="0.25">
      <c r="A68" s="28"/>
      <c r="B68" s="20" t="s">
        <v>80</v>
      </c>
      <c r="C68" s="19">
        <f>C69+C70</f>
        <v>40000</v>
      </c>
      <c r="D68" s="19">
        <f t="shared" ref="D68:E68" si="22">D69+D70</f>
        <v>0</v>
      </c>
      <c r="E68" s="19">
        <f t="shared" si="22"/>
        <v>40000</v>
      </c>
    </row>
    <row r="69" spans="1:5" s="10" customFormat="1" ht="30" x14ac:dyDescent="0.25">
      <c r="A69" s="28"/>
      <c r="B69" s="46" t="s">
        <v>81</v>
      </c>
      <c r="C69" s="19">
        <f t="shared" si="6"/>
        <v>10000</v>
      </c>
      <c r="D69" s="19"/>
      <c r="E69" s="19">
        <v>10000</v>
      </c>
    </row>
    <row r="70" spans="1:5" s="10" customFormat="1" ht="30" x14ac:dyDescent="0.25">
      <c r="A70" s="28"/>
      <c r="B70" s="46" t="s">
        <v>82</v>
      </c>
      <c r="C70" s="19">
        <f t="shared" si="6"/>
        <v>30000</v>
      </c>
      <c r="D70" s="19"/>
      <c r="E70" s="19">
        <v>30000</v>
      </c>
    </row>
    <row r="71" spans="1:5" s="10" customFormat="1" ht="30" x14ac:dyDescent="0.25">
      <c r="A71" s="28"/>
      <c r="B71" s="20" t="s">
        <v>83</v>
      </c>
      <c r="C71" s="19">
        <f>SUM(C72:C74)</f>
        <v>83500</v>
      </c>
      <c r="D71" s="19">
        <f t="shared" ref="D71:E71" si="23">SUM(D72:D74)</f>
        <v>0</v>
      </c>
      <c r="E71" s="19">
        <f t="shared" si="23"/>
        <v>83500</v>
      </c>
    </row>
    <row r="72" spans="1:5" s="10" customFormat="1" ht="45" x14ac:dyDescent="0.25">
      <c r="A72" s="28"/>
      <c r="B72" s="47" t="s">
        <v>84</v>
      </c>
      <c r="C72" s="19">
        <f t="shared" si="6"/>
        <v>30000</v>
      </c>
      <c r="D72" s="19"/>
      <c r="E72" s="19">
        <v>30000</v>
      </c>
    </row>
    <row r="73" spans="1:5" s="10" customFormat="1" ht="45" x14ac:dyDescent="0.25">
      <c r="A73" s="28"/>
      <c r="B73" s="47" t="s">
        <v>85</v>
      </c>
      <c r="C73" s="19">
        <f t="shared" si="6"/>
        <v>23500</v>
      </c>
      <c r="D73" s="19"/>
      <c r="E73" s="19">
        <v>23500</v>
      </c>
    </row>
    <row r="74" spans="1:5" s="10" customFormat="1" ht="60" x14ac:dyDescent="0.25">
      <c r="A74" s="28"/>
      <c r="B74" s="47" t="s">
        <v>86</v>
      </c>
      <c r="C74" s="19">
        <f t="shared" si="6"/>
        <v>30000</v>
      </c>
      <c r="D74" s="19"/>
      <c r="E74" s="19">
        <v>30000</v>
      </c>
    </row>
    <row r="75" spans="1:5" s="10" customFormat="1" ht="19.5" customHeight="1" x14ac:dyDescent="0.2">
      <c r="A75" s="11" t="s">
        <v>87</v>
      </c>
      <c r="B75" s="42" t="s">
        <v>88</v>
      </c>
      <c r="C75" s="22">
        <f t="shared" si="6"/>
        <v>245000</v>
      </c>
      <c r="D75" s="22">
        <f>D76+D78</f>
        <v>0</v>
      </c>
      <c r="E75" s="22">
        <f>E76+E78</f>
        <v>245000</v>
      </c>
    </row>
    <row r="76" spans="1:5" s="10" customFormat="1" ht="30" x14ac:dyDescent="0.25">
      <c r="A76" s="11"/>
      <c r="B76" s="35" t="s">
        <v>89</v>
      </c>
      <c r="C76" s="19">
        <f>C77</f>
        <v>205000</v>
      </c>
      <c r="D76" s="19">
        <f t="shared" ref="D76:E76" si="24">D77</f>
        <v>0</v>
      </c>
      <c r="E76" s="19">
        <f t="shared" si="24"/>
        <v>205000</v>
      </c>
    </row>
    <row r="77" spans="1:5" s="10" customFormat="1" ht="30" x14ac:dyDescent="0.25">
      <c r="A77" s="11"/>
      <c r="B77" s="45" t="s">
        <v>90</v>
      </c>
      <c r="C77" s="19">
        <f t="shared" si="6"/>
        <v>205000</v>
      </c>
      <c r="D77" s="19">
        <v>0</v>
      </c>
      <c r="E77" s="19">
        <v>205000</v>
      </c>
    </row>
    <row r="78" spans="1:5" s="10" customFormat="1" ht="30" x14ac:dyDescent="0.25">
      <c r="A78" s="48"/>
      <c r="B78" s="35" t="s">
        <v>91</v>
      </c>
      <c r="C78" s="19">
        <f>SUM(C79:C85)</f>
        <v>40000</v>
      </c>
      <c r="D78" s="19">
        <f>SUM(D79:D85)</f>
        <v>0</v>
      </c>
      <c r="E78" s="19">
        <f>SUM(E79:E85)</f>
        <v>40000</v>
      </c>
    </row>
    <row r="79" spans="1:5" s="10" customFormat="1" ht="30" x14ac:dyDescent="0.25">
      <c r="A79" s="48"/>
      <c r="B79" s="45" t="s">
        <v>92</v>
      </c>
      <c r="C79" s="19">
        <f>SUM(D79:E79)</f>
        <v>10000</v>
      </c>
      <c r="D79" s="19">
        <v>0</v>
      </c>
      <c r="E79" s="19">
        <v>10000</v>
      </c>
    </row>
    <row r="80" spans="1:5" s="10" customFormat="1" ht="30" x14ac:dyDescent="0.25">
      <c r="A80" s="48"/>
      <c r="B80" s="45" t="s">
        <v>93</v>
      </c>
      <c r="C80" s="19">
        <f t="shared" ref="C80:C88" si="25">SUM(D80:E80)</f>
        <v>10000</v>
      </c>
      <c r="D80" s="19">
        <v>0</v>
      </c>
      <c r="E80" s="19">
        <v>10000</v>
      </c>
    </row>
    <row r="81" spans="1:5" s="10" customFormat="1" ht="30" x14ac:dyDescent="0.25">
      <c r="A81" s="48"/>
      <c r="B81" s="45" t="s">
        <v>94</v>
      </c>
      <c r="C81" s="19">
        <f t="shared" si="25"/>
        <v>10480</v>
      </c>
      <c r="D81" s="19"/>
      <c r="E81" s="19">
        <v>10480</v>
      </c>
    </row>
    <row r="82" spans="1:5" s="10" customFormat="1" ht="30" x14ac:dyDescent="0.25">
      <c r="A82" s="48"/>
      <c r="B82" s="45" t="s">
        <v>95</v>
      </c>
      <c r="C82" s="19">
        <f t="shared" si="25"/>
        <v>1200</v>
      </c>
      <c r="D82" s="19">
        <v>0</v>
      </c>
      <c r="E82" s="19">
        <v>1200</v>
      </c>
    </row>
    <row r="83" spans="1:5" s="10" customFormat="1" ht="45" x14ac:dyDescent="0.25">
      <c r="A83" s="48"/>
      <c r="B83" s="45" t="s">
        <v>96</v>
      </c>
      <c r="C83" s="19">
        <f t="shared" si="25"/>
        <v>3000</v>
      </c>
      <c r="D83" s="19">
        <v>0</v>
      </c>
      <c r="E83" s="19">
        <v>3000</v>
      </c>
    </row>
    <row r="84" spans="1:5" s="10" customFormat="1" ht="45" x14ac:dyDescent="0.25">
      <c r="A84" s="48"/>
      <c r="B84" s="45" t="s">
        <v>97</v>
      </c>
      <c r="C84" s="19">
        <f t="shared" si="25"/>
        <v>677</v>
      </c>
      <c r="D84" s="19">
        <v>0</v>
      </c>
      <c r="E84" s="19">
        <v>677</v>
      </c>
    </row>
    <row r="85" spans="1:5" s="10" customFormat="1" ht="30" x14ac:dyDescent="0.25">
      <c r="A85" s="48"/>
      <c r="B85" s="45" t="s">
        <v>98</v>
      </c>
      <c r="C85" s="19">
        <f t="shared" si="25"/>
        <v>4643</v>
      </c>
      <c r="D85" s="19">
        <v>0</v>
      </c>
      <c r="E85" s="19">
        <v>4643</v>
      </c>
    </row>
    <row r="86" spans="1:5" s="26" customFormat="1" ht="17.25" customHeight="1" x14ac:dyDescent="0.2">
      <c r="A86" s="23">
        <v>7504</v>
      </c>
      <c r="B86" s="24" t="s">
        <v>99</v>
      </c>
      <c r="C86" s="22">
        <f>C87</f>
        <v>1000</v>
      </c>
      <c r="D86" s="22">
        <f t="shared" ref="D86:E86" si="26">D87</f>
        <v>0</v>
      </c>
      <c r="E86" s="22">
        <f t="shared" si="26"/>
        <v>1000</v>
      </c>
    </row>
    <row r="87" spans="1:5" s="26" customFormat="1" x14ac:dyDescent="0.25">
      <c r="A87" s="23"/>
      <c r="B87" s="49" t="s">
        <v>100</v>
      </c>
      <c r="C87" s="19">
        <f t="shared" si="25"/>
        <v>1000</v>
      </c>
      <c r="D87" s="19">
        <f>D88</f>
        <v>0</v>
      </c>
      <c r="E87" s="19">
        <f>E88</f>
        <v>1000</v>
      </c>
    </row>
    <row r="88" spans="1:5" s="29" customFormat="1" x14ac:dyDescent="0.25">
      <c r="A88" s="28"/>
      <c r="B88" s="46" t="s">
        <v>101</v>
      </c>
      <c r="C88" s="19">
        <f t="shared" si="25"/>
        <v>1000</v>
      </c>
      <c r="D88" s="19">
        <v>0</v>
      </c>
      <c r="E88" s="19">
        <v>1000</v>
      </c>
    </row>
    <row r="89" spans="1:5" s="26" customFormat="1" ht="15.75" customHeight="1" x14ac:dyDescent="0.2">
      <c r="A89" s="23">
        <v>8806</v>
      </c>
      <c r="B89" s="42" t="s">
        <v>102</v>
      </c>
      <c r="C89" s="22">
        <f>C90</f>
        <v>426</v>
      </c>
      <c r="D89" s="22">
        <f t="shared" ref="D89:E90" si="27">D90</f>
        <v>0</v>
      </c>
      <c r="E89" s="22">
        <f t="shared" si="27"/>
        <v>426</v>
      </c>
    </row>
    <row r="90" spans="1:5" s="29" customFormat="1" ht="45" x14ac:dyDescent="0.25">
      <c r="A90" s="50"/>
      <c r="B90" s="27" t="s">
        <v>103</v>
      </c>
      <c r="C90" s="19">
        <f>C91</f>
        <v>426</v>
      </c>
      <c r="D90" s="19">
        <f t="shared" si="27"/>
        <v>0</v>
      </c>
      <c r="E90" s="19">
        <f t="shared" si="27"/>
        <v>426</v>
      </c>
    </row>
    <row r="91" spans="1:5" s="29" customFormat="1" ht="30" x14ac:dyDescent="0.25">
      <c r="A91" s="50"/>
      <c r="B91" s="45" t="s">
        <v>104</v>
      </c>
      <c r="C91" s="19">
        <f>D91+E91</f>
        <v>426</v>
      </c>
      <c r="D91" s="19"/>
      <c r="E91" s="19">
        <v>426</v>
      </c>
    </row>
    <row r="92" spans="1:5" s="16" customFormat="1" ht="29.25" x14ac:dyDescent="0.25">
      <c r="A92" s="11" t="s">
        <v>105</v>
      </c>
      <c r="B92" s="12" t="s">
        <v>106</v>
      </c>
      <c r="C92" s="22">
        <f t="shared" si="6"/>
        <v>249992.1</v>
      </c>
      <c r="D92" s="22">
        <f>D93+D109+D114</f>
        <v>536.69999999999993</v>
      </c>
      <c r="E92" s="22">
        <f>E93+E109+E114</f>
        <v>249455.4</v>
      </c>
    </row>
    <row r="93" spans="1:5" s="16" customFormat="1" x14ac:dyDescent="0.25">
      <c r="A93" s="33">
        <v>5102</v>
      </c>
      <c r="B93" s="42" t="s">
        <v>107</v>
      </c>
      <c r="C93" s="22">
        <f t="shared" si="6"/>
        <v>149992.1</v>
      </c>
      <c r="D93" s="22">
        <f>D94+D103</f>
        <v>536.69999999999993</v>
      </c>
      <c r="E93" s="22">
        <f>E94+E103</f>
        <v>149455.4</v>
      </c>
    </row>
    <row r="94" spans="1:5" s="16" customFormat="1" ht="30" x14ac:dyDescent="0.25">
      <c r="A94" s="48"/>
      <c r="B94" s="35" t="s">
        <v>108</v>
      </c>
      <c r="C94" s="19">
        <f>SUM(C95:C102)</f>
        <v>61753.399999999994</v>
      </c>
      <c r="D94" s="19">
        <f t="shared" ref="D94:E94" si="28">SUM(D95:D102)</f>
        <v>536.69999999999993</v>
      </c>
      <c r="E94" s="19">
        <f t="shared" si="28"/>
        <v>61216.69999999999</v>
      </c>
    </row>
    <row r="95" spans="1:5" s="16" customFormat="1" ht="30" x14ac:dyDescent="0.25">
      <c r="A95" s="48"/>
      <c r="B95" s="45" t="s">
        <v>109</v>
      </c>
      <c r="C95" s="19">
        <f t="shared" si="6"/>
        <v>8571.6999999999989</v>
      </c>
      <c r="D95" s="19">
        <v>81.8</v>
      </c>
      <c r="E95" s="19">
        <v>8489.9</v>
      </c>
    </row>
    <row r="96" spans="1:5" s="16" customFormat="1" ht="60" x14ac:dyDescent="0.25">
      <c r="A96" s="48"/>
      <c r="B96" s="51" t="s">
        <v>110</v>
      </c>
      <c r="C96" s="19">
        <f t="shared" si="6"/>
        <v>9971</v>
      </c>
      <c r="D96" s="19">
        <v>95.1</v>
      </c>
      <c r="E96" s="19">
        <v>9875.9</v>
      </c>
    </row>
    <row r="97" spans="1:5" s="16" customFormat="1" ht="31.5" customHeight="1" x14ac:dyDescent="0.25">
      <c r="A97" s="48"/>
      <c r="B97" s="51" t="s">
        <v>111</v>
      </c>
      <c r="C97" s="19">
        <f t="shared" si="6"/>
        <v>10574.3</v>
      </c>
      <c r="D97" s="19">
        <v>100.9</v>
      </c>
      <c r="E97" s="19">
        <v>10473.4</v>
      </c>
    </row>
    <row r="98" spans="1:5" s="16" customFormat="1" ht="30" x14ac:dyDescent="0.25">
      <c r="A98" s="48"/>
      <c r="B98" s="51" t="s">
        <v>112</v>
      </c>
      <c r="C98" s="19">
        <f t="shared" si="6"/>
        <v>6100.3</v>
      </c>
      <c r="D98" s="19">
        <v>58.2</v>
      </c>
      <c r="E98" s="19">
        <v>6042.1</v>
      </c>
    </row>
    <row r="99" spans="1:5" s="16" customFormat="1" ht="30" x14ac:dyDescent="0.25">
      <c r="A99" s="48"/>
      <c r="B99" s="51" t="s">
        <v>113</v>
      </c>
      <c r="C99" s="19">
        <f t="shared" si="6"/>
        <v>8940.0999999999985</v>
      </c>
      <c r="D99" s="19">
        <v>85.3</v>
      </c>
      <c r="E99" s="19">
        <v>8854.7999999999993</v>
      </c>
    </row>
    <row r="100" spans="1:5" s="16" customFormat="1" ht="30" x14ac:dyDescent="0.25">
      <c r="A100" s="48"/>
      <c r="B100" s="51" t="s">
        <v>114</v>
      </c>
      <c r="C100" s="19">
        <f t="shared" si="6"/>
        <v>10892.199999999999</v>
      </c>
      <c r="D100" s="19">
        <v>51.4</v>
      </c>
      <c r="E100" s="19">
        <v>10840.8</v>
      </c>
    </row>
    <row r="101" spans="1:5" s="16" customFormat="1" ht="30" x14ac:dyDescent="0.25">
      <c r="A101" s="48"/>
      <c r="B101" s="51" t="s">
        <v>115</v>
      </c>
      <c r="C101" s="19">
        <f t="shared" si="6"/>
        <v>3734.7999999999997</v>
      </c>
      <c r="D101" s="19">
        <v>35.700000000000003</v>
      </c>
      <c r="E101" s="19">
        <v>3699.1</v>
      </c>
    </row>
    <row r="102" spans="1:5" s="16" customFormat="1" ht="29.25" customHeight="1" x14ac:dyDescent="0.25">
      <c r="A102" s="48"/>
      <c r="B102" s="51" t="s">
        <v>116</v>
      </c>
      <c r="C102" s="19">
        <f t="shared" si="6"/>
        <v>2969</v>
      </c>
      <c r="D102" s="19">
        <v>28.3</v>
      </c>
      <c r="E102" s="19">
        <v>2940.7</v>
      </c>
    </row>
    <row r="103" spans="1:5" s="16" customFormat="1" ht="21.75" customHeight="1" x14ac:dyDescent="0.25">
      <c r="A103" s="33"/>
      <c r="B103" s="35" t="s">
        <v>117</v>
      </c>
      <c r="C103" s="52">
        <f>SUM(C104:C108)</f>
        <v>88238.700000000012</v>
      </c>
      <c r="D103" s="52">
        <f t="shared" ref="D103:E103" si="29">SUM(D104:D108)</f>
        <v>0</v>
      </c>
      <c r="E103" s="52">
        <f t="shared" si="29"/>
        <v>88238.700000000012</v>
      </c>
    </row>
    <row r="104" spans="1:5" s="16" customFormat="1" ht="45" x14ac:dyDescent="0.25">
      <c r="A104" s="48"/>
      <c r="B104" s="51" t="s">
        <v>118</v>
      </c>
      <c r="C104" s="19">
        <f t="shared" si="6"/>
        <v>24129.5</v>
      </c>
      <c r="D104" s="19">
        <v>0</v>
      </c>
      <c r="E104" s="19">
        <v>24129.5</v>
      </c>
    </row>
    <row r="105" spans="1:5" s="16" customFormat="1" ht="45" x14ac:dyDescent="0.25">
      <c r="A105" s="48"/>
      <c r="B105" s="51" t="s">
        <v>119</v>
      </c>
      <c r="C105" s="19">
        <f t="shared" si="6"/>
        <v>19599.8</v>
      </c>
      <c r="D105" s="19">
        <v>0</v>
      </c>
      <c r="E105" s="19">
        <v>19599.8</v>
      </c>
    </row>
    <row r="106" spans="1:5" s="16" customFormat="1" ht="45" x14ac:dyDescent="0.25">
      <c r="A106" s="48"/>
      <c r="B106" s="51" t="s">
        <v>120</v>
      </c>
      <c r="C106" s="19">
        <f t="shared" ref="C106:C163" si="30">D106+E106</f>
        <v>3587.3</v>
      </c>
      <c r="D106" s="19">
        <v>0</v>
      </c>
      <c r="E106" s="19">
        <v>3587.3</v>
      </c>
    </row>
    <row r="107" spans="1:5" s="16" customFormat="1" ht="45" x14ac:dyDescent="0.25">
      <c r="A107" s="48"/>
      <c r="B107" s="51" t="s">
        <v>121</v>
      </c>
      <c r="C107" s="19">
        <f t="shared" si="30"/>
        <v>18507.2</v>
      </c>
      <c r="D107" s="19"/>
      <c r="E107" s="19">
        <v>18507.2</v>
      </c>
    </row>
    <row r="108" spans="1:5" s="16" customFormat="1" ht="60" x14ac:dyDescent="0.25">
      <c r="A108" s="48"/>
      <c r="B108" s="51" t="s">
        <v>122</v>
      </c>
      <c r="C108" s="19">
        <f t="shared" si="30"/>
        <v>22414.9</v>
      </c>
      <c r="D108" s="19"/>
      <c r="E108" s="19">
        <v>22414.9</v>
      </c>
    </row>
    <row r="109" spans="1:5" s="16" customFormat="1" x14ac:dyDescent="0.25">
      <c r="A109" s="23">
        <v>5103</v>
      </c>
      <c r="B109" s="53" t="s">
        <v>123</v>
      </c>
      <c r="C109" s="22">
        <f>SUM(C111:C113)</f>
        <v>70000</v>
      </c>
      <c r="D109" s="22">
        <f t="shared" ref="D109:E109" si="31">SUM(D111:D113)</f>
        <v>0</v>
      </c>
      <c r="E109" s="22">
        <f t="shared" si="31"/>
        <v>70000</v>
      </c>
    </row>
    <row r="110" spans="1:5" s="16" customFormat="1" ht="30" x14ac:dyDescent="0.25">
      <c r="A110" s="23"/>
      <c r="B110" s="20" t="s">
        <v>124</v>
      </c>
      <c r="C110" s="19">
        <f>SUM(C111:C111)</f>
        <v>49500</v>
      </c>
      <c r="D110" s="19">
        <f>SUM(D111:D111)</f>
        <v>0</v>
      </c>
      <c r="E110" s="19">
        <f>SUM(E111:E111)</f>
        <v>49500</v>
      </c>
    </row>
    <row r="111" spans="1:5" s="16" customFormat="1" ht="45" x14ac:dyDescent="0.25">
      <c r="A111" s="54"/>
      <c r="B111" s="51" t="s">
        <v>125</v>
      </c>
      <c r="C111" s="19">
        <f t="shared" si="30"/>
        <v>49500</v>
      </c>
      <c r="D111" s="19">
        <v>0</v>
      </c>
      <c r="E111" s="19">
        <v>49500</v>
      </c>
    </row>
    <row r="112" spans="1:5" s="16" customFormat="1" ht="45" x14ac:dyDescent="0.25">
      <c r="A112" s="54"/>
      <c r="B112" s="45" t="s">
        <v>126</v>
      </c>
      <c r="C112" s="19">
        <f t="shared" si="30"/>
        <v>20000</v>
      </c>
      <c r="D112" s="19"/>
      <c r="E112" s="19">
        <v>20000</v>
      </c>
    </row>
    <row r="113" spans="1:5" s="16" customFormat="1" ht="30" x14ac:dyDescent="0.25">
      <c r="A113" s="54"/>
      <c r="B113" s="45" t="s">
        <v>127</v>
      </c>
      <c r="C113" s="19">
        <f t="shared" si="30"/>
        <v>500</v>
      </c>
      <c r="D113" s="19"/>
      <c r="E113" s="19">
        <v>500</v>
      </c>
    </row>
    <row r="114" spans="1:5" s="16" customFormat="1" ht="29.25" x14ac:dyDescent="0.25">
      <c r="A114" s="23">
        <v>5108</v>
      </c>
      <c r="B114" s="53" t="s">
        <v>128</v>
      </c>
      <c r="C114" s="25">
        <f t="shared" ref="C114:E114" si="32">C115</f>
        <v>30000</v>
      </c>
      <c r="D114" s="25">
        <f t="shared" si="32"/>
        <v>0</v>
      </c>
      <c r="E114" s="25">
        <f t="shared" si="32"/>
        <v>30000</v>
      </c>
    </row>
    <row r="115" spans="1:5" s="16" customFormat="1" ht="30" x14ac:dyDescent="0.25">
      <c r="A115" s="48"/>
      <c r="B115" s="20" t="s">
        <v>129</v>
      </c>
      <c r="C115" s="52">
        <f>SUM(C116:C117)</f>
        <v>30000</v>
      </c>
      <c r="D115" s="52">
        <f t="shared" ref="D115:E115" si="33">SUM(D116:D117)</f>
        <v>0</v>
      </c>
      <c r="E115" s="52">
        <f t="shared" si="33"/>
        <v>30000</v>
      </c>
    </row>
    <row r="116" spans="1:5" s="16" customFormat="1" ht="30" x14ac:dyDescent="0.25">
      <c r="A116" s="48"/>
      <c r="B116" s="45" t="s">
        <v>130</v>
      </c>
      <c r="C116" s="52">
        <f>SUM(D116:E116)</f>
        <v>14000</v>
      </c>
      <c r="D116" s="52"/>
      <c r="E116" s="52">
        <v>14000</v>
      </c>
    </row>
    <row r="117" spans="1:5" s="16" customFormat="1" ht="31.5" customHeight="1" x14ac:dyDescent="0.25">
      <c r="A117" s="48"/>
      <c r="B117" s="45" t="s">
        <v>131</v>
      </c>
      <c r="C117" s="52">
        <f>SUM(D117:E117)</f>
        <v>16000</v>
      </c>
      <c r="D117" s="19">
        <v>0</v>
      </c>
      <c r="E117" s="19">
        <v>16000</v>
      </c>
    </row>
    <row r="118" spans="1:5" s="16" customFormat="1" ht="19.5" customHeight="1" x14ac:dyDescent="0.25">
      <c r="A118" s="55" t="s">
        <v>132</v>
      </c>
      <c r="B118" s="12" t="s">
        <v>133</v>
      </c>
      <c r="C118" s="56">
        <f t="shared" ref="C118:E119" si="34">C119</f>
        <v>64000</v>
      </c>
      <c r="D118" s="56">
        <f t="shared" si="34"/>
        <v>0</v>
      </c>
      <c r="E118" s="56">
        <f t="shared" si="34"/>
        <v>64000</v>
      </c>
    </row>
    <row r="119" spans="1:5" s="16" customFormat="1" ht="28.5" x14ac:dyDescent="0.25">
      <c r="A119" s="50">
        <v>7002</v>
      </c>
      <c r="B119" s="24" t="s">
        <v>134</v>
      </c>
      <c r="C119" s="57">
        <f t="shared" si="34"/>
        <v>64000</v>
      </c>
      <c r="D119" s="57">
        <f t="shared" si="34"/>
        <v>0</v>
      </c>
      <c r="E119" s="57">
        <f t="shared" si="34"/>
        <v>64000</v>
      </c>
    </row>
    <row r="120" spans="1:5" s="16" customFormat="1" ht="30" x14ac:dyDescent="0.25">
      <c r="A120" s="58"/>
      <c r="B120" s="35" t="s">
        <v>135</v>
      </c>
      <c r="C120" s="59">
        <f>C122+C121</f>
        <v>64000</v>
      </c>
      <c r="D120" s="59">
        <f t="shared" ref="D120:E120" si="35">D122+D121</f>
        <v>0</v>
      </c>
      <c r="E120" s="59">
        <f t="shared" si="35"/>
        <v>64000</v>
      </c>
    </row>
    <row r="121" spans="1:5" s="16" customFormat="1" ht="45" x14ac:dyDescent="0.25">
      <c r="A121" s="58"/>
      <c r="B121" s="45" t="s">
        <v>136</v>
      </c>
      <c r="C121" s="59">
        <f>SUM(D121:E121)</f>
        <v>36275</v>
      </c>
      <c r="D121" s="59"/>
      <c r="E121" s="59">
        <v>36275</v>
      </c>
    </row>
    <row r="122" spans="1:5" s="16" customFormat="1" ht="45" x14ac:dyDescent="0.25">
      <c r="A122" s="58"/>
      <c r="B122" s="45" t="s">
        <v>137</v>
      </c>
      <c r="C122" s="60">
        <f>SUM(D122:E122)</f>
        <v>27725</v>
      </c>
      <c r="D122" s="60">
        <v>0</v>
      </c>
      <c r="E122" s="60">
        <v>27725</v>
      </c>
    </row>
    <row r="123" spans="1:5" s="16" customFormat="1" ht="30" customHeight="1" x14ac:dyDescent="0.25">
      <c r="A123" s="11" t="s">
        <v>138</v>
      </c>
      <c r="B123" s="12" t="s">
        <v>139</v>
      </c>
      <c r="C123" s="15">
        <f>C126+C128+C124</f>
        <v>35976.5</v>
      </c>
      <c r="D123" s="15">
        <f>D126+D128+D124</f>
        <v>17976.5</v>
      </c>
      <c r="E123" s="15">
        <f>E126+E128+E124</f>
        <v>18000</v>
      </c>
    </row>
    <row r="124" spans="1:5" s="16" customFormat="1" x14ac:dyDescent="0.25">
      <c r="A124" s="33">
        <v>8602</v>
      </c>
      <c r="B124" s="12" t="s">
        <v>140</v>
      </c>
      <c r="C124" s="15">
        <f>C125</f>
        <v>7000</v>
      </c>
      <c r="D124" s="15">
        <f t="shared" ref="D124:E124" si="36">D125</f>
        <v>7000</v>
      </c>
      <c r="E124" s="15">
        <f t="shared" si="36"/>
        <v>0</v>
      </c>
    </row>
    <row r="125" spans="1:5" s="16" customFormat="1" ht="30" x14ac:dyDescent="0.25">
      <c r="A125" s="11"/>
      <c r="B125" s="32" t="s">
        <v>141</v>
      </c>
      <c r="C125" s="19">
        <f t="shared" si="30"/>
        <v>7000</v>
      </c>
      <c r="D125" s="19">
        <v>7000</v>
      </c>
      <c r="E125" s="19"/>
    </row>
    <row r="126" spans="1:5" s="10" customFormat="1" ht="18.75" customHeight="1" x14ac:dyDescent="0.2">
      <c r="A126" s="33">
        <v>8809</v>
      </c>
      <c r="B126" s="61" t="s">
        <v>142</v>
      </c>
      <c r="C126" s="62">
        <f>SUM(C127:C127)</f>
        <v>6000</v>
      </c>
      <c r="D126" s="62">
        <f>SUM(D127:D127)</f>
        <v>6000</v>
      </c>
      <c r="E126" s="62">
        <f>SUM(E127:E127)</f>
        <v>0</v>
      </c>
    </row>
    <row r="127" spans="1:5" ht="30" x14ac:dyDescent="0.25">
      <c r="A127" s="28"/>
      <c r="B127" s="63" t="s">
        <v>143</v>
      </c>
      <c r="C127" s="19">
        <f t="shared" si="30"/>
        <v>6000</v>
      </c>
      <c r="D127" s="19">
        <v>6000</v>
      </c>
      <c r="E127" s="19">
        <v>0</v>
      </c>
    </row>
    <row r="128" spans="1:5" s="29" customFormat="1" ht="18.75" customHeight="1" x14ac:dyDescent="0.2">
      <c r="A128" s="33">
        <v>8810</v>
      </c>
      <c r="B128" s="61" t="s">
        <v>144</v>
      </c>
      <c r="C128" s="62">
        <f>C129</f>
        <v>22976.5</v>
      </c>
      <c r="D128" s="62">
        <f t="shared" ref="D128:E128" si="37">D129</f>
        <v>4976.5</v>
      </c>
      <c r="E128" s="62">
        <f t="shared" si="37"/>
        <v>18000</v>
      </c>
    </row>
    <row r="129" spans="1:5" s="29" customFormat="1" ht="45" x14ac:dyDescent="0.25">
      <c r="A129" s="33"/>
      <c r="B129" s="64" t="s">
        <v>145</v>
      </c>
      <c r="C129" s="19">
        <f t="shared" si="30"/>
        <v>22976.5</v>
      </c>
      <c r="D129" s="19">
        <f>D130</f>
        <v>4976.5</v>
      </c>
      <c r="E129" s="19">
        <f>E130</f>
        <v>18000</v>
      </c>
    </row>
    <row r="130" spans="1:5" s="29" customFormat="1" ht="45" x14ac:dyDescent="0.25">
      <c r="A130" s="33"/>
      <c r="B130" s="39" t="s">
        <v>146</v>
      </c>
      <c r="C130" s="19">
        <f t="shared" si="30"/>
        <v>22976.5</v>
      </c>
      <c r="D130" s="19">
        <f>833.9+4142.6</f>
        <v>4976.5</v>
      </c>
      <c r="E130" s="19">
        <v>18000</v>
      </c>
    </row>
    <row r="131" spans="1:5" s="16" customFormat="1" ht="25.5" customHeight="1" x14ac:dyDescent="0.25">
      <c r="A131" s="11" t="s">
        <v>147</v>
      </c>
      <c r="B131" s="12" t="s">
        <v>148</v>
      </c>
      <c r="C131" s="22">
        <f>C132+C134</f>
        <v>25878.400000000001</v>
      </c>
      <c r="D131" s="22">
        <f t="shared" ref="D131:E131" si="38">D132+D134</f>
        <v>18378.399999999998</v>
      </c>
      <c r="E131" s="22">
        <f t="shared" si="38"/>
        <v>7500</v>
      </c>
    </row>
    <row r="132" spans="1:5" s="10" customFormat="1" ht="18.75" customHeight="1" x14ac:dyDescent="0.2">
      <c r="A132" s="14" t="s">
        <v>149</v>
      </c>
      <c r="B132" s="61" t="s">
        <v>150</v>
      </c>
      <c r="C132" s="22">
        <f>C133</f>
        <v>50</v>
      </c>
      <c r="D132" s="22">
        <f t="shared" ref="D132:E132" si="39">D133</f>
        <v>50</v>
      </c>
      <c r="E132" s="22">
        <f t="shared" si="39"/>
        <v>0</v>
      </c>
    </row>
    <row r="133" spans="1:5" s="10" customFormat="1" ht="45" x14ac:dyDescent="0.25">
      <c r="A133" s="14"/>
      <c r="B133" s="49" t="s">
        <v>151</v>
      </c>
      <c r="C133" s="19">
        <f t="shared" si="30"/>
        <v>50</v>
      </c>
      <c r="D133" s="19">
        <v>50</v>
      </c>
      <c r="E133" s="19">
        <v>0</v>
      </c>
    </row>
    <row r="134" spans="1:5" s="10" customFormat="1" ht="28.5" x14ac:dyDescent="0.2">
      <c r="A134" s="14" t="s">
        <v>152</v>
      </c>
      <c r="B134" s="42" t="s">
        <v>153</v>
      </c>
      <c r="C134" s="22">
        <f>SUM(C135:C137)</f>
        <v>25828.400000000001</v>
      </c>
      <c r="D134" s="22">
        <f t="shared" ref="D134:E134" si="40">SUM(D135:D137)</f>
        <v>18328.399999999998</v>
      </c>
      <c r="E134" s="22">
        <f t="shared" si="40"/>
        <v>7500</v>
      </c>
    </row>
    <row r="135" spans="1:5" s="29" customFormat="1" ht="60" x14ac:dyDescent="0.25">
      <c r="A135" s="17"/>
      <c r="B135" s="65" t="s">
        <v>154</v>
      </c>
      <c r="C135" s="19">
        <f t="shared" si="30"/>
        <v>8235.2999999999993</v>
      </c>
      <c r="D135" s="19">
        <v>8235.2999999999993</v>
      </c>
      <c r="E135" s="19">
        <v>0</v>
      </c>
    </row>
    <row r="136" spans="1:5" s="29" customFormat="1" ht="45" x14ac:dyDescent="0.25">
      <c r="A136" s="17"/>
      <c r="B136" s="65" t="s">
        <v>155</v>
      </c>
      <c r="C136" s="19">
        <f t="shared" si="30"/>
        <v>8000</v>
      </c>
      <c r="D136" s="19">
        <v>8000</v>
      </c>
      <c r="E136" s="19"/>
    </row>
    <row r="137" spans="1:5" s="29" customFormat="1" ht="45" x14ac:dyDescent="0.25">
      <c r="A137" s="17"/>
      <c r="B137" s="64" t="s">
        <v>145</v>
      </c>
      <c r="C137" s="19">
        <f>C138</f>
        <v>9593.1</v>
      </c>
      <c r="D137" s="19">
        <f t="shared" ref="D137:E137" si="41">D138</f>
        <v>2093.1</v>
      </c>
      <c r="E137" s="19">
        <f t="shared" si="41"/>
        <v>7500</v>
      </c>
    </row>
    <row r="138" spans="1:5" s="29" customFormat="1" ht="45" x14ac:dyDescent="0.25">
      <c r="A138" s="17"/>
      <c r="B138" s="39" t="s">
        <v>156</v>
      </c>
      <c r="C138" s="19">
        <f t="shared" si="30"/>
        <v>9593.1</v>
      </c>
      <c r="D138" s="19">
        <v>2093.1</v>
      </c>
      <c r="E138" s="19">
        <v>7500</v>
      </c>
    </row>
    <row r="139" spans="1:5" s="16" customFormat="1" ht="24" customHeight="1" x14ac:dyDescent="0.25">
      <c r="A139" s="11" t="s">
        <v>157</v>
      </c>
      <c r="B139" s="12" t="s">
        <v>158</v>
      </c>
      <c r="C139" s="22">
        <f>C140</f>
        <v>48000</v>
      </c>
      <c r="D139" s="22">
        <f t="shared" ref="D139:E139" si="42">D140</f>
        <v>25000</v>
      </c>
      <c r="E139" s="22">
        <f t="shared" si="42"/>
        <v>23000</v>
      </c>
    </row>
    <row r="140" spans="1:5" s="10" customFormat="1" ht="28.5" x14ac:dyDescent="0.2">
      <c r="A140" s="23">
        <v>8019</v>
      </c>
      <c r="B140" s="42" t="s">
        <v>159</v>
      </c>
      <c r="C140" s="22">
        <f>C141+C143</f>
        <v>48000</v>
      </c>
      <c r="D140" s="22">
        <f t="shared" ref="D140:E140" si="43">D141+D143</f>
        <v>25000</v>
      </c>
      <c r="E140" s="22">
        <f t="shared" si="43"/>
        <v>23000</v>
      </c>
    </row>
    <row r="141" spans="1:5" s="10" customFormat="1" ht="30" customHeight="1" x14ac:dyDescent="0.25">
      <c r="A141" s="23"/>
      <c r="B141" s="38" t="s">
        <v>160</v>
      </c>
      <c r="C141" s="19">
        <f>C142</f>
        <v>38000</v>
      </c>
      <c r="D141" s="19">
        <f t="shared" ref="D141:E141" si="44">D142</f>
        <v>15000</v>
      </c>
      <c r="E141" s="19">
        <f t="shared" si="44"/>
        <v>23000</v>
      </c>
    </row>
    <row r="142" spans="1:5" s="10" customFormat="1" ht="18.75" customHeight="1" x14ac:dyDescent="0.25">
      <c r="A142" s="23"/>
      <c r="B142" s="45" t="s">
        <v>161</v>
      </c>
      <c r="C142" s="19">
        <f t="shared" si="30"/>
        <v>38000</v>
      </c>
      <c r="D142" s="19">
        <v>15000</v>
      </c>
      <c r="E142" s="19">
        <v>23000</v>
      </c>
    </row>
    <row r="143" spans="1:5" s="10" customFormat="1" ht="51" customHeight="1" x14ac:dyDescent="0.25">
      <c r="A143" s="66"/>
      <c r="B143" s="38" t="s">
        <v>162</v>
      </c>
      <c r="C143" s="19">
        <f t="shared" si="30"/>
        <v>10000</v>
      </c>
      <c r="D143" s="19">
        <v>10000</v>
      </c>
      <c r="E143" s="19">
        <v>0</v>
      </c>
    </row>
    <row r="144" spans="1:5" s="43" customFormat="1" ht="21" customHeight="1" x14ac:dyDescent="0.2">
      <c r="A144" s="67" t="s">
        <v>163</v>
      </c>
      <c r="B144" s="68" t="s">
        <v>164</v>
      </c>
      <c r="C144" s="69">
        <f>C145</f>
        <v>4000</v>
      </c>
      <c r="D144" s="69">
        <f t="shared" ref="D144:E146" si="45">D145</f>
        <v>0</v>
      </c>
      <c r="E144" s="69">
        <f t="shared" si="45"/>
        <v>4000</v>
      </c>
    </row>
    <row r="145" spans="1:5" s="70" customFormat="1" x14ac:dyDescent="0.2">
      <c r="A145" s="67" t="s">
        <v>165</v>
      </c>
      <c r="B145" s="68" t="s">
        <v>166</v>
      </c>
      <c r="C145" s="22">
        <f>C146</f>
        <v>4000</v>
      </c>
      <c r="D145" s="22">
        <f t="shared" si="45"/>
        <v>0</v>
      </c>
      <c r="E145" s="22">
        <f t="shared" si="45"/>
        <v>4000</v>
      </c>
    </row>
    <row r="146" spans="1:5" s="70" customFormat="1" ht="30" x14ac:dyDescent="0.25">
      <c r="A146" s="67"/>
      <c r="B146" s="32" t="s">
        <v>167</v>
      </c>
      <c r="C146" s="71">
        <f>C147</f>
        <v>4000</v>
      </c>
      <c r="D146" s="71">
        <f t="shared" si="45"/>
        <v>0</v>
      </c>
      <c r="E146" s="71">
        <f t="shared" si="45"/>
        <v>4000</v>
      </c>
    </row>
    <row r="147" spans="1:5" s="29" customFormat="1" ht="33.75" customHeight="1" x14ac:dyDescent="0.25">
      <c r="A147" s="72"/>
      <c r="B147" s="39" t="s">
        <v>168</v>
      </c>
      <c r="C147" s="19">
        <f>SUM(D147:E147)</f>
        <v>4000</v>
      </c>
      <c r="D147" s="19"/>
      <c r="E147" s="19">
        <v>4000</v>
      </c>
    </row>
    <row r="148" spans="1:5" s="43" customFormat="1" ht="46.5" customHeight="1" x14ac:dyDescent="0.2">
      <c r="A148" s="67" t="s">
        <v>169</v>
      </c>
      <c r="B148" s="68" t="s">
        <v>170</v>
      </c>
      <c r="C148" s="69">
        <f>C149</f>
        <v>3492.6000000000004</v>
      </c>
      <c r="D148" s="69">
        <f t="shared" ref="D148:E150" si="46">D149</f>
        <v>1433.3</v>
      </c>
      <c r="E148" s="69">
        <f t="shared" si="46"/>
        <v>2059.3000000000002</v>
      </c>
    </row>
    <row r="149" spans="1:5" s="70" customFormat="1" x14ac:dyDescent="0.2">
      <c r="A149" s="67" t="s">
        <v>171</v>
      </c>
      <c r="B149" s="68" t="s">
        <v>172</v>
      </c>
      <c r="C149" s="22">
        <f>C150</f>
        <v>3492.6000000000004</v>
      </c>
      <c r="D149" s="22">
        <f t="shared" si="46"/>
        <v>1433.3</v>
      </c>
      <c r="E149" s="22">
        <f t="shared" si="46"/>
        <v>2059.3000000000002</v>
      </c>
    </row>
    <row r="150" spans="1:5" s="70" customFormat="1" ht="30" x14ac:dyDescent="0.25">
      <c r="A150" s="67"/>
      <c r="B150" s="32" t="s">
        <v>173</v>
      </c>
      <c r="C150" s="71">
        <f>C151</f>
        <v>3492.6000000000004</v>
      </c>
      <c r="D150" s="71">
        <f t="shared" si="46"/>
        <v>1433.3</v>
      </c>
      <c r="E150" s="71">
        <f t="shared" si="46"/>
        <v>2059.3000000000002</v>
      </c>
    </row>
    <row r="151" spans="1:5" s="29" customFormat="1" ht="45" x14ac:dyDescent="0.25">
      <c r="A151" s="72"/>
      <c r="B151" s="39" t="s">
        <v>174</v>
      </c>
      <c r="C151" s="19">
        <f>SUM(D151:E151)</f>
        <v>3492.6000000000004</v>
      </c>
      <c r="D151" s="19">
        <v>1433.3</v>
      </c>
      <c r="E151" s="19">
        <v>2059.3000000000002</v>
      </c>
    </row>
    <row r="152" spans="1:5" s="43" customFormat="1" ht="21" customHeight="1" x14ac:dyDescent="0.2">
      <c r="A152" s="67" t="s">
        <v>175</v>
      </c>
      <c r="B152" s="73" t="s">
        <v>176</v>
      </c>
      <c r="C152" s="69">
        <f t="shared" ref="C152:E153" si="47">C153</f>
        <v>7543</v>
      </c>
      <c r="D152" s="69">
        <f t="shared" si="47"/>
        <v>7543</v>
      </c>
      <c r="E152" s="69">
        <f t="shared" si="47"/>
        <v>0</v>
      </c>
    </row>
    <row r="153" spans="1:5" s="70" customFormat="1" x14ac:dyDescent="0.25">
      <c r="A153" s="67" t="s">
        <v>177</v>
      </c>
      <c r="B153" s="73" t="s">
        <v>178</v>
      </c>
      <c r="C153" s="22">
        <f t="shared" si="47"/>
        <v>7543</v>
      </c>
      <c r="D153" s="22">
        <f t="shared" si="47"/>
        <v>7543</v>
      </c>
      <c r="E153" s="71">
        <f t="shared" si="47"/>
        <v>0</v>
      </c>
    </row>
    <row r="154" spans="1:5" s="29" customFormat="1" x14ac:dyDescent="0.25">
      <c r="A154" s="72"/>
      <c r="B154" s="74" t="s">
        <v>179</v>
      </c>
      <c r="C154" s="19">
        <f t="shared" si="30"/>
        <v>7543</v>
      </c>
      <c r="D154" s="19">
        <v>7543</v>
      </c>
      <c r="E154" s="19">
        <v>0</v>
      </c>
    </row>
    <row r="155" spans="1:5" s="16" customFormat="1" ht="24" customHeight="1" x14ac:dyDescent="0.25">
      <c r="A155" s="11" t="s">
        <v>180</v>
      </c>
      <c r="B155" s="12" t="s">
        <v>181</v>
      </c>
      <c r="C155" s="22">
        <f t="shared" si="30"/>
        <v>20000</v>
      </c>
      <c r="D155" s="22">
        <f>D156</f>
        <v>20000</v>
      </c>
      <c r="E155" s="22">
        <f>E156</f>
        <v>0</v>
      </c>
    </row>
    <row r="156" spans="1:5" s="10" customFormat="1" x14ac:dyDescent="0.25">
      <c r="A156" s="14" t="s">
        <v>182</v>
      </c>
      <c r="B156" s="42" t="s">
        <v>183</v>
      </c>
      <c r="C156" s="22">
        <f t="shared" si="30"/>
        <v>20000</v>
      </c>
      <c r="D156" s="22">
        <f>D157</f>
        <v>20000</v>
      </c>
      <c r="E156" s="19">
        <f>E157</f>
        <v>0</v>
      </c>
    </row>
    <row r="157" spans="1:5" s="43" customFormat="1" ht="30" x14ac:dyDescent="0.25">
      <c r="A157" s="66"/>
      <c r="B157" s="49" t="s">
        <v>184</v>
      </c>
      <c r="C157" s="19">
        <f t="shared" si="30"/>
        <v>20000</v>
      </c>
      <c r="D157" s="19">
        <v>20000</v>
      </c>
      <c r="E157" s="19">
        <v>0</v>
      </c>
    </row>
    <row r="158" spans="1:5" s="16" customFormat="1" ht="24.75" customHeight="1" x14ac:dyDescent="0.25">
      <c r="A158" s="11" t="s">
        <v>185</v>
      </c>
      <c r="B158" s="12" t="s">
        <v>186</v>
      </c>
      <c r="C158" s="22">
        <f t="shared" si="30"/>
        <v>11080</v>
      </c>
      <c r="D158" s="22">
        <f>D159</f>
        <v>11080</v>
      </c>
      <c r="E158" s="22">
        <f>E159</f>
        <v>0</v>
      </c>
    </row>
    <row r="159" spans="1:5" s="10" customFormat="1" x14ac:dyDescent="0.25">
      <c r="A159" s="14" t="s">
        <v>187</v>
      </c>
      <c r="B159" s="42" t="s">
        <v>188</v>
      </c>
      <c r="C159" s="19">
        <f t="shared" si="30"/>
        <v>11080</v>
      </c>
      <c r="D159" s="19">
        <f>D160</f>
        <v>11080</v>
      </c>
      <c r="E159" s="19">
        <f>E160</f>
        <v>0</v>
      </c>
    </row>
    <row r="160" spans="1:5" s="43" customFormat="1" x14ac:dyDescent="0.25">
      <c r="A160" s="66"/>
      <c r="B160" s="49" t="s">
        <v>189</v>
      </c>
      <c r="C160" s="19">
        <f t="shared" si="30"/>
        <v>11080</v>
      </c>
      <c r="D160" s="19">
        <v>11080</v>
      </c>
      <c r="E160" s="19">
        <v>0</v>
      </c>
    </row>
    <row r="161" spans="1:5" s="16" customFormat="1" ht="26.25" customHeight="1" x14ac:dyDescent="0.25">
      <c r="A161" s="11" t="s">
        <v>190</v>
      </c>
      <c r="B161" s="12" t="s">
        <v>191</v>
      </c>
      <c r="C161" s="22">
        <f t="shared" si="30"/>
        <v>10000</v>
      </c>
      <c r="D161" s="22">
        <f>D162</f>
        <v>10000</v>
      </c>
      <c r="E161" s="22">
        <f>E162</f>
        <v>0</v>
      </c>
    </row>
    <row r="162" spans="1:5" s="10" customFormat="1" ht="17.25" customHeight="1" x14ac:dyDescent="0.25">
      <c r="A162" s="14" t="s">
        <v>187</v>
      </c>
      <c r="B162" s="42" t="s">
        <v>188</v>
      </c>
      <c r="C162" s="19">
        <f t="shared" si="30"/>
        <v>10000</v>
      </c>
      <c r="D162" s="19">
        <f>D163</f>
        <v>10000</v>
      </c>
      <c r="E162" s="19">
        <f>E163</f>
        <v>0</v>
      </c>
    </row>
    <row r="163" spans="1:5" s="43" customFormat="1" x14ac:dyDescent="0.25">
      <c r="A163" s="66"/>
      <c r="B163" s="49" t="s">
        <v>192</v>
      </c>
      <c r="C163" s="19">
        <f t="shared" si="30"/>
        <v>10000</v>
      </c>
      <c r="D163" s="19">
        <v>10000</v>
      </c>
      <c r="E163" s="19">
        <v>0</v>
      </c>
    </row>
    <row r="164" spans="1:5" s="75" customFormat="1" ht="27.75" customHeight="1" x14ac:dyDescent="0.2">
      <c r="A164" s="33"/>
      <c r="B164" s="12" t="s">
        <v>4</v>
      </c>
      <c r="C164" s="15">
        <f>C168+C173+C185+C189+C195+C199+C202+C205+C210+C166+C187+C171+C178+C182+C208+C193+C214+C197+C180</f>
        <v>3035779.6</v>
      </c>
      <c r="D164" s="15">
        <f t="shared" ref="D164:E164" si="48">D168+D173+D185+D189+D195+D199+D202+D205+D210+D166+D187+D171+D178+D182+D208+D193+D214+D197+D180</f>
        <v>908137.70000000007</v>
      </c>
      <c r="E164" s="15">
        <f t="shared" si="48"/>
        <v>2127641.9000000004</v>
      </c>
    </row>
    <row r="165" spans="1:5" s="10" customFormat="1" x14ac:dyDescent="0.25">
      <c r="A165" s="33"/>
      <c r="B165" s="42" t="s">
        <v>193</v>
      </c>
      <c r="C165" s="19"/>
      <c r="D165" s="19"/>
      <c r="E165" s="19"/>
    </row>
    <row r="166" spans="1:5" x14ac:dyDescent="0.2">
      <c r="A166" s="11" t="s">
        <v>194</v>
      </c>
      <c r="B166" s="42" t="s">
        <v>195</v>
      </c>
      <c r="C166" s="22">
        <f t="shared" ref="C166:E166" si="49">C167</f>
        <v>20000</v>
      </c>
      <c r="D166" s="22">
        <f t="shared" si="49"/>
        <v>20000</v>
      </c>
      <c r="E166" s="22">
        <f t="shared" si="49"/>
        <v>0</v>
      </c>
    </row>
    <row r="167" spans="1:5" x14ac:dyDescent="0.25">
      <c r="A167" s="72" t="s">
        <v>182</v>
      </c>
      <c r="B167" s="49" t="s">
        <v>183</v>
      </c>
      <c r="C167" s="19">
        <f>C156</f>
        <v>20000</v>
      </c>
      <c r="D167" s="19">
        <f>D156</f>
        <v>20000</v>
      </c>
      <c r="E167" s="19">
        <f>E156</f>
        <v>0</v>
      </c>
    </row>
    <row r="168" spans="1:5" s="10" customFormat="1" ht="14.25" x14ac:dyDescent="0.2">
      <c r="A168" s="14" t="s">
        <v>196</v>
      </c>
      <c r="B168" s="42" t="s">
        <v>197</v>
      </c>
      <c r="C168" s="22">
        <f>C169+C170</f>
        <v>142097.30000000002</v>
      </c>
      <c r="D168" s="22">
        <f t="shared" ref="D168:E168" si="50">D169+D170</f>
        <v>75964.2</v>
      </c>
      <c r="E168" s="22">
        <f t="shared" si="50"/>
        <v>66133.100000000006</v>
      </c>
    </row>
    <row r="169" spans="1:5" x14ac:dyDescent="0.25">
      <c r="A169" s="72" t="s">
        <v>10</v>
      </c>
      <c r="B169" s="49" t="s">
        <v>11</v>
      </c>
      <c r="C169" s="19">
        <f>C8</f>
        <v>140136.30000000002</v>
      </c>
      <c r="D169" s="19">
        <f>D8</f>
        <v>74003.199999999997</v>
      </c>
      <c r="E169" s="19">
        <f>E8</f>
        <v>66133.100000000006</v>
      </c>
    </row>
    <row r="170" spans="1:5" x14ac:dyDescent="0.25">
      <c r="A170" s="72" t="s">
        <v>18</v>
      </c>
      <c r="B170" s="49" t="s">
        <v>19</v>
      </c>
      <c r="C170" s="19">
        <f>C15</f>
        <v>1961</v>
      </c>
      <c r="D170" s="19">
        <f t="shared" ref="D170:E170" si="51">D15</f>
        <v>1961</v>
      </c>
      <c r="E170" s="19">
        <f t="shared" si="51"/>
        <v>0</v>
      </c>
    </row>
    <row r="171" spans="1:5" x14ac:dyDescent="0.2">
      <c r="A171" s="14" t="s">
        <v>198</v>
      </c>
      <c r="B171" s="42" t="s">
        <v>199</v>
      </c>
      <c r="C171" s="22">
        <f t="shared" ref="C171:E171" si="52">C172</f>
        <v>290000</v>
      </c>
      <c r="D171" s="22">
        <f t="shared" si="52"/>
        <v>290000</v>
      </c>
      <c r="E171" s="22">
        <f t="shared" si="52"/>
        <v>0</v>
      </c>
    </row>
    <row r="172" spans="1:5" x14ac:dyDescent="0.25">
      <c r="A172" s="72" t="s">
        <v>200</v>
      </c>
      <c r="B172" s="49" t="s">
        <v>59</v>
      </c>
      <c r="C172" s="19">
        <f>C49</f>
        <v>290000</v>
      </c>
      <c r="D172" s="19">
        <f>D49</f>
        <v>290000</v>
      </c>
      <c r="E172" s="19">
        <f>E49</f>
        <v>0</v>
      </c>
    </row>
    <row r="173" spans="1:5" x14ac:dyDescent="0.2">
      <c r="A173" s="14" t="s">
        <v>201</v>
      </c>
      <c r="B173" s="42" t="s">
        <v>202</v>
      </c>
      <c r="C173" s="22">
        <f>SUM(C174:C177)</f>
        <v>52000</v>
      </c>
      <c r="D173" s="22">
        <f t="shared" ref="D173:E173" si="53">SUM(D174:D177)</f>
        <v>52000</v>
      </c>
      <c r="E173" s="22">
        <f t="shared" si="53"/>
        <v>0</v>
      </c>
    </row>
    <row r="174" spans="1:5" x14ac:dyDescent="0.25">
      <c r="A174" s="76" t="s">
        <v>35</v>
      </c>
      <c r="B174" s="49" t="s">
        <v>36</v>
      </c>
      <c r="C174" s="19">
        <f>C28</f>
        <v>15000</v>
      </c>
      <c r="D174" s="19">
        <f t="shared" ref="D174:E174" si="54">D28</f>
        <v>15000</v>
      </c>
      <c r="E174" s="19">
        <f t="shared" si="54"/>
        <v>0</v>
      </c>
    </row>
    <row r="175" spans="1:5" x14ac:dyDescent="0.25">
      <c r="A175" s="76">
        <v>3504</v>
      </c>
      <c r="B175" s="49" t="s">
        <v>39</v>
      </c>
      <c r="C175" s="19">
        <f>C30</f>
        <v>3500</v>
      </c>
      <c r="D175" s="19">
        <f t="shared" ref="D175:E175" si="55">D30</f>
        <v>3500</v>
      </c>
      <c r="E175" s="19">
        <f t="shared" si="55"/>
        <v>0</v>
      </c>
    </row>
    <row r="176" spans="1:5" x14ac:dyDescent="0.25">
      <c r="A176" s="76">
        <v>3505</v>
      </c>
      <c r="B176" s="49" t="s">
        <v>41</v>
      </c>
      <c r="C176" s="19">
        <f>C32</f>
        <v>4000</v>
      </c>
      <c r="D176" s="19">
        <f>D32</f>
        <v>4000</v>
      </c>
      <c r="E176" s="19">
        <f>E32</f>
        <v>0</v>
      </c>
    </row>
    <row r="177" spans="1:5" x14ac:dyDescent="0.25">
      <c r="A177" s="77">
        <v>3506</v>
      </c>
      <c r="B177" s="49" t="s">
        <v>43</v>
      </c>
      <c r="C177" s="19">
        <f>C34</f>
        <v>29500</v>
      </c>
      <c r="D177" s="19">
        <f>D34</f>
        <v>29500</v>
      </c>
      <c r="E177" s="19">
        <f>E34</f>
        <v>0</v>
      </c>
    </row>
    <row r="178" spans="1:5" x14ac:dyDescent="0.2">
      <c r="A178" s="33">
        <v>36</v>
      </c>
      <c r="B178" s="42" t="s">
        <v>203</v>
      </c>
      <c r="C178" s="22">
        <f t="shared" ref="C178:E178" si="56">C179</f>
        <v>21080</v>
      </c>
      <c r="D178" s="22">
        <f t="shared" si="56"/>
        <v>21080</v>
      </c>
      <c r="E178" s="22">
        <f t="shared" si="56"/>
        <v>0</v>
      </c>
    </row>
    <row r="179" spans="1:5" x14ac:dyDescent="0.25">
      <c r="A179" s="77">
        <v>3602</v>
      </c>
      <c r="B179" s="49" t="s">
        <v>188</v>
      </c>
      <c r="C179" s="19">
        <f>C162+C159</f>
        <v>21080</v>
      </c>
      <c r="D179" s="19">
        <f>D162+D159</f>
        <v>21080</v>
      </c>
      <c r="E179" s="19">
        <f>E162+E159</f>
        <v>0</v>
      </c>
    </row>
    <row r="180" spans="1:5" x14ac:dyDescent="0.2">
      <c r="A180" s="33">
        <v>37</v>
      </c>
      <c r="B180" s="61" t="s">
        <v>204</v>
      </c>
      <c r="C180" s="22">
        <f>C181</f>
        <v>4135</v>
      </c>
      <c r="D180" s="22">
        <f>D181</f>
        <v>4135</v>
      </c>
      <c r="E180" s="22">
        <f t="shared" ref="E180" si="57">E181</f>
        <v>0</v>
      </c>
    </row>
    <row r="181" spans="1:5" x14ac:dyDescent="0.25">
      <c r="A181" s="77">
        <v>3702</v>
      </c>
      <c r="B181" s="49" t="s">
        <v>52</v>
      </c>
      <c r="C181" s="19">
        <f>C43</f>
        <v>4135</v>
      </c>
      <c r="D181" s="19">
        <f>D43</f>
        <v>4135</v>
      </c>
      <c r="E181" s="19">
        <f>E43</f>
        <v>0</v>
      </c>
    </row>
    <row r="182" spans="1:5" s="10" customFormat="1" ht="14.25" x14ac:dyDescent="0.2">
      <c r="A182" s="33">
        <v>40</v>
      </c>
      <c r="B182" s="31" t="s">
        <v>205</v>
      </c>
      <c r="C182" s="22">
        <f>C184+C183</f>
        <v>47543</v>
      </c>
      <c r="D182" s="22">
        <f t="shared" ref="D182:E182" si="58">D184+D183</f>
        <v>47543</v>
      </c>
      <c r="E182" s="22">
        <f t="shared" si="58"/>
        <v>0</v>
      </c>
    </row>
    <row r="183" spans="1:5" s="80" customFormat="1" x14ac:dyDescent="0.25">
      <c r="A183" s="78">
        <v>4006</v>
      </c>
      <c r="B183" s="79" t="s">
        <v>206</v>
      </c>
      <c r="C183" s="71">
        <f>C153</f>
        <v>7543</v>
      </c>
      <c r="D183" s="71">
        <f>D153</f>
        <v>7543</v>
      </c>
      <c r="E183" s="71">
        <f>E153</f>
        <v>0</v>
      </c>
    </row>
    <row r="184" spans="1:5" x14ac:dyDescent="0.25">
      <c r="A184" s="77">
        <v>4020</v>
      </c>
      <c r="B184" s="65" t="s">
        <v>24</v>
      </c>
      <c r="C184" s="19">
        <f>C18</f>
        <v>40000</v>
      </c>
      <c r="D184" s="19">
        <f>D18</f>
        <v>40000</v>
      </c>
      <c r="E184" s="19">
        <f>E18</f>
        <v>0</v>
      </c>
    </row>
    <row r="185" spans="1:5" x14ac:dyDescent="0.2">
      <c r="A185" s="23">
        <v>43</v>
      </c>
      <c r="B185" s="24" t="s">
        <v>28</v>
      </c>
      <c r="C185" s="22">
        <f t="shared" ref="C185:E185" si="59">C186</f>
        <v>582590.6</v>
      </c>
      <c r="D185" s="22">
        <f t="shared" si="59"/>
        <v>332590.59999999998</v>
      </c>
      <c r="E185" s="22">
        <f t="shared" si="59"/>
        <v>250000</v>
      </c>
    </row>
    <row r="186" spans="1:5" x14ac:dyDescent="0.25">
      <c r="A186" s="76">
        <v>4302</v>
      </c>
      <c r="B186" s="35" t="s">
        <v>28</v>
      </c>
      <c r="C186" s="19">
        <f>C22</f>
        <v>582590.6</v>
      </c>
      <c r="D186" s="19">
        <f>D22</f>
        <v>332590.59999999998</v>
      </c>
      <c r="E186" s="19">
        <f>E22</f>
        <v>250000</v>
      </c>
    </row>
    <row r="187" spans="1:5" x14ac:dyDescent="0.2">
      <c r="A187" s="81">
        <v>50</v>
      </c>
      <c r="B187" s="24" t="s">
        <v>207</v>
      </c>
      <c r="C187" s="22">
        <f>C188</f>
        <v>10000</v>
      </c>
      <c r="D187" s="22">
        <f>D188</f>
        <v>0</v>
      </c>
      <c r="E187" s="22">
        <f>E188</f>
        <v>10000</v>
      </c>
    </row>
    <row r="188" spans="1:5" x14ac:dyDescent="0.25">
      <c r="A188" s="82">
        <v>5002</v>
      </c>
      <c r="B188" s="35" t="s">
        <v>63</v>
      </c>
      <c r="C188" s="19">
        <f>C52</f>
        <v>10000</v>
      </c>
      <c r="D188" s="19">
        <f>D52</f>
        <v>0</v>
      </c>
      <c r="E188" s="19">
        <f>E52</f>
        <v>10000</v>
      </c>
    </row>
    <row r="189" spans="1:5" x14ac:dyDescent="0.2">
      <c r="A189" s="33">
        <v>51</v>
      </c>
      <c r="B189" s="24" t="s">
        <v>208</v>
      </c>
      <c r="C189" s="22">
        <f t="shared" ref="C189:E189" si="60">C190+C192+C191</f>
        <v>249992.1</v>
      </c>
      <c r="D189" s="22">
        <f t="shared" si="60"/>
        <v>536.69999999999993</v>
      </c>
      <c r="E189" s="22">
        <f t="shared" si="60"/>
        <v>249455.4</v>
      </c>
    </row>
    <row r="190" spans="1:5" x14ac:dyDescent="0.25">
      <c r="A190" s="77">
        <v>5102</v>
      </c>
      <c r="B190" s="49" t="s">
        <v>107</v>
      </c>
      <c r="C190" s="52">
        <f>C93</f>
        <v>149992.1</v>
      </c>
      <c r="D190" s="52">
        <f>D93</f>
        <v>536.69999999999993</v>
      </c>
      <c r="E190" s="52">
        <f>E93</f>
        <v>149455.4</v>
      </c>
    </row>
    <row r="191" spans="1:5" x14ac:dyDescent="0.25">
      <c r="A191" s="77">
        <v>5103</v>
      </c>
      <c r="B191" s="49" t="s">
        <v>123</v>
      </c>
      <c r="C191" s="52">
        <f>C109</f>
        <v>70000</v>
      </c>
      <c r="D191" s="52">
        <f>D109</f>
        <v>0</v>
      </c>
      <c r="E191" s="52">
        <f>E109</f>
        <v>70000</v>
      </c>
    </row>
    <row r="192" spans="1:5" x14ac:dyDescent="0.25">
      <c r="A192" s="77">
        <v>5108</v>
      </c>
      <c r="B192" s="32" t="s">
        <v>128</v>
      </c>
      <c r="C192" s="52">
        <f>C114</f>
        <v>30000</v>
      </c>
      <c r="D192" s="52">
        <f>D114</f>
        <v>0</v>
      </c>
      <c r="E192" s="52">
        <f>E114</f>
        <v>30000</v>
      </c>
    </row>
    <row r="193" spans="1:5" x14ac:dyDescent="0.2">
      <c r="A193" s="33">
        <v>58</v>
      </c>
      <c r="B193" s="31" t="s">
        <v>209</v>
      </c>
      <c r="C193" s="22">
        <f>C194</f>
        <v>4000</v>
      </c>
      <c r="D193" s="22">
        <f t="shared" ref="D193:E193" si="61">D194</f>
        <v>0</v>
      </c>
      <c r="E193" s="22">
        <f t="shared" si="61"/>
        <v>4000</v>
      </c>
    </row>
    <row r="194" spans="1:5" x14ac:dyDescent="0.25">
      <c r="A194" s="77">
        <v>5805</v>
      </c>
      <c r="B194" s="63" t="s">
        <v>166</v>
      </c>
      <c r="C194" s="52">
        <f>C145</f>
        <v>4000</v>
      </c>
      <c r="D194" s="52">
        <f>D145</f>
        <v>0</v>
      </c>
      <c r="E194" s="52">
        <f>E145</f>
        <v>4000</v>
      </c>
    </row>
    <row r="195" spans="1:5" s="10" customFormat="1" ht="14.25" x14ac:dyDescent="0.2">
      <c r="A195" s="23">
        <v>64</v>
      </c>
      <c r="B195" s="31" t="s">
        <v>210</v>
      </c>
      <c r="C195" s="22">
        <f t="shared" ref="C195:E195" si="62">C196</f>
        <v>1183568.1000000001</v>
      </c>
      <c r="D195" s="22">
        <f t="shared" si="62"/>
        <v>0</v>
      </c>
      <c r="E195" s="22">
        <f t="shared" si="62"/>
        <v>1183568.1000000001</v>
      </c>
    </row>
    <row r="196" spans="1:5" x14ac:dyDescent="0.25">
      <c r="A196" s="83" t="s">
        <v>70</v>
      </c>
      <c r="B196" s="63" t="s">
        <v>71</v>
      </c>
      <c r="C196" s="52">
        <f>C58</f>
        <v>1183568.1000000001</v>
      </c>
      <c r="D196" s="52">
        <f>D58</f>
        <v>0</v>
      </c>
      <c r="E196" s="52">
        <f>E58</f>
        <v>1183568.1000000001</v>
      </c>
    </row>
    <row r="197" spans="1:5" x14ac:dyDescent="0.2">
      <c r="A197" s="33" t="s">
        <v>211</v>
      </c>
      <c r="B197" s="31" t="s">
        <v>212</v>
      </c>
      <c r="C197" s="22">
        <f>C198</f>
        <v>64000</v>
      </c>
      <c r="D197" s="22">
        <f t="shared" ref="D197:E197" si="63">D198</f>
        <v>0</v>
      </c>
      <c r="E197" s="22">
        <f t="shared" si="63"/>
        <v>64000</v>
      </c>
    </row>
    <row r="198" spans="1:5" ht="30" x14ac:dyDescent="0.25">
      <c r="A198" s="77" t="s">
        <v>213</v>
      </c>
      <c r="B198" s="63" t="s">
        <v>134</v>
      </c>
      <c r="C198" s="52">
        <f>C119</f>
        <v>64000</v>
      </c>
      <c r="D198" s="52">
        <f>D119</f>
        <v>0</v>
      </c>
      <c r="E198" s="52">
        <f>E119</f>
        <v>64000</v>
      </c>
    </row>
    <row r="199" spans="1:5" s="10" customFormat="1" ht="14.25" x14ac:dyDescent="0.2">
      <c r="A199" s="11" t="s">
        <v>214</v>
      </c>
      <c r="B199" s="31" t="s">
        <v>215</v>
      </c>
      <c r="C199" s="22">
        <f t="shared" ref="C199:E199" si="64">C201+C200</f>
        <v>246000</v>
      </c>
      <c r="D199" s="22">
        <f t="shared" si="64"/>
        <v>0</v>
      </c>
      <c r="E199" s="22">
        <f t="shared" si="64"/>
        <v>246000</v>
      </c>
    </row>
    <row r="200" spans="1:5" s="10" customFormat="1" x14ac:dyDescent="0.25">
      <c r="A200" s="76" t="s">
        <v>87</v>
      </c>
      <c r="B200" s="63" t="s">
        <v>88</v>
      </c>
      <c r="C200" s="19">
        <f>C75</f>
        <v>245000</v>
      </c>
      <c r="D200" s="19">
        <f>D75</f>
        <v>0</v>
      </c>
      <c r="E200" s="19">
        <f>E75</f>
        <v>245000</v>
      </c>
    </row>
    <row r="201" spans="1:5" ht="15.75" customHeight="1" x14ac:dyDescent="0.25">
      <c r="A201" s="76">
        <v>7504</v>
      </c>
      <c r="B201" s="63" t="s">
        <v>99</v>
      </c>
      <c r="C201" s="52">
        <f>C86</f>
        <v>1000</v>
      </c>
      <c r="D201" s="52">
        <f>D86</f>
        <v>0</v>
      </c>
      <c r="E201" s="52">
        <f>E86</f>
        <v>1000</v>
      </c>
    </row>
    <row r="202" spans="1:5" s="10" customFormat="1" ht="17.25" customHeight="1" x14ac:dyDescent="0.2">
      <c r="A202" s="23">
        <v>80</v>
      </c>
      <c r="B202" s="31" t="s">
        <v>216</v>
      </c>
      <c r="C202" s="22">
        <f>C204+C203</f>
        <v>53000</v>
      </c>
      <c r="D202" s="22">
        <f t="shared" ref="D202:E202" si="65">D204+D203</f>
        <v>26500</v>
      </c>
      <c r="E202" s="22">
        <f t="shared" si="65"/>
        <v>26500</v>
      </c>
    </row>
    <row r="203" spans="1:5" x14ac:dyDescent="0.25">
      <c r="A203" s="76">
        <v>8010</v>
      </c>
      <c r="B203" s="63" t="s">
        <v>54</v>
      </c>
      <c r="C203" s="52">
        <f>C45</f>
        <v>5000</v>
      </c>
      <c r="D203" s="52">
        <f>D45</f>
        <v>1500</v>
      </c>
      <c r="E203" s="52">
        <f>E45</f>
        <v>3500</v>
      </c>
    </row>
    <row r="204" spans="1:5" ht="30" x14ac:dyDescent="0.25">
      <c r="A204" s="76">
        <v>8019</v>
      </c>
      <c r="B204" s="63" t="s">
        <v>159</v>
      </c>
      <c r="C204" s="52">
        <f>C140</f>
        <v>48000</v>
      </c>
      <c r="D204" s="52">
        <f>D140</f>
        <v>25000</v>
      </c>
      <c r="E204" s="52">
        <f>E140</f>
        <v>23000</v>
      </c>
    </row>
    <row r="205" spans="1:5" s="10" customFormat="1" ht="14.25" x14ac:dyDescent="0.2">
      <c r="A205" s="23">
        <v>85</v>
      </c>
      <c r="B205" s="61" t="s">
        <v>217</v>
      </c>
      <c r="C205" s="22">
        <f>SUM(C206:C207)</f>
        <v>25878.400000000001</v>
      </c>
      <c r="D205" s="22">
        <f t="shared" ref="D205:E205" si="66">SUM(D206:D207)</f>
        <v>18378.399999999998</v>
      </c>
      <c r="E205" s="22">
        <f t="shared" si="66"/>
        <v>7500</v>
      </c>
    </row>
    <row r="206" spans="1:5" x14ac:dyDescent="0.25">
      <c r="A206" s="72">
        <v>8502</v>
      </c>
      <c r="B206" s="63" t="s">
        <v>150</v>
      </c>
      <c r="C206" s="52">
        <f>C132</f>
        <v>50</v>
      </c>
      <c r="D206" s="52">
        <f>D132</f>
        <v>50</v>
      </c>
      <c r="E206" s="52">
        <f>E132</f>
        <v>0</v>
      </c>
    </row>
    <row r="207" spans="1:5" x14ac:dyDescent="0.25">
      <c r="A207" s="72" t="s">
        <v>152</v>
      </c>
      <c r="B207" s="63" t="s">
        <v>153</v>
      </c>
      <c r="C207" s="52">
        <f>C134</f>
        <v>25828.400000000001</v>
      </c>
      <c r="D207" s="52">
        <f>D134</f>
        <v>18328.399999999998</v>
      </c>
      <c r="E207" s="52">
        <f>E134</f>
        <v>7500</v>
      </c>
    </row>
    <row r="208" spans="1:5" s="10" customFormat="1" ht="14.25" x14ac:dyDescent="0.2">
      <c r="A208" s="23">
        <v>86</v>
      </c>
      <c r="B208" s="61" t="s">
        <v>218</v>
      </c>
      <c r="C208" s="22">
        <f t="shared" ref="C208:E208" si="67">C209</f>
        <v>7000</v>
      </c>
      <c r="D208" s="22">
        <f t="shared" si="67"/>
        <v>7000</v>
      </c>
      <c r="E208" s="22">
        <f t="shared" si="67"/>
        <v>0</v>
      </c>
    </row>
    <row r="209" spans="1:5" s="10" customFormat="1" x14ac:dyDescent="0.25">
      <c r="A209" s="76">
        <v>8602</v>
      </c>
      <c r="B209" s="63" t="s">
        <v>140</v>
      </c>
      <c r="C209" s="19">
        <f>C124</f>
        <v>7000</v>
      </c>
      <c r="D209" s="19">
        <f>D124</f>
        <v>7000</v>
      </c>
      <c r="E209" s="19">
        <f>E124</f>
        <v>0</v>
      </c>
    </row>
    <row r="210" spans="1:5" s="10" customFormat="1" ht="14.25" x14ac:dyDescent="0.2">
      <c r="A210" s="23">
        <v>88</v>
      </c>
      <c r="B210" s="61" t="s">
        <v>219</v>
      </c>
      <c r="C210" s="22">
        <f>SUM(C211:C213)</f>
        <v>29402.5</v>
      </c>
      <c r="D210" s="22">
        <f>SUM(D211:D213)</f>
        <v>10976.5</v>
      </c>
      <c r="E210" s="22">
        <f>SUM(E211:E213)</f>
        <v>18426</v>
      </c>
    </row>
    <row r="211" spans="1:5" x14ac:dyDescent="0.25">
      <c r="A211" s="77">
        <v>8806</v>
      </c>
      <c r="B211" s="63" t="s">
        <v>102</v>
      </c>
      <c r="C211" s="52">
        <f>C89</f>
        <v>426</v>
      </c>
      <c r="D211" s="52">
        <f>D89</f>
        <v>0</v>
      </c>
      <c r="E211" s="52">
        <f>E89</f>
        <v>426</v>
      </c>
    </row>
    <row r="212" spans="1:5" x14ac:dyDescent="0.25">
      <c r="A212" s="77">
        <v>8809</v>
      </c>
      <c r="B212" s="63" t="s">
        <v>142</v>
      </c>
      <c r="C212" s="52">
        <f>C126</f>
        <v>6000</v>
      </c>
      <c r="D212" s="52">
        <f>D126</f>
        <v>6000</v>
      </c>
      <c r="E212" s="52">
        <f>E126</f>
        <v>0</v>
      </c>
    </row>
    <row r="213" spans="1:5" x14ac:dyDescent="0.25">
      <c r="A213" s="77">
        <v>8810</v>
      </c>
      <c r="B213" s="63" t="s">
        <v>144</v>
      </c>
      <c r="C213" s="52">
        <f>C128</f>
        <v>22976.5</v>
      </c>
      <c r="D213" s="52">
        <f>D128</f>
        <v>4976.5</v>
      </c>
      <c r="E213" s="52">
        <f>E128</f>
        <v>18000</v>
      </c>
    </row>
    <row r="214" spans="1:5" s="10" customFormat="1" ht="14.25" x14ac:dyDescent="0.2">
      <c r="A214" s="23">
        <v>90</v>
      </c>
      <c r="B214" s="61" t="s">
        <v>220</v>
      </c>
      <c r="C214" s="22">
        <f>C215</f>
        <v>3492.6000000000004</v>
      </c>
      <c r="D214" s="22">
        <f t="shared" ref="D214:E214" si="68">D215</f>
        <v>1433.3</v>
      </c>
      <c r="E214" s="22">
        <f t="shared" si="68"/>
        <v>2059.3000000000002</v>
      </c>
    </row>
    <row r="215" spans="1:5" x14ac:dyDescent="0.25">
      <c r="A215" s="77">
        <v>9012</v>
      </c>
      <c r="B215" s="63" t="s">
        <v>172</v>
      </c>
      <c r="C215" s="52">
        <f>C149</f>
        <v>3492.6000000000004</v>
      </c>
      <c r="D215" s="52">
        <f>D149</f>
        <v>1433.3</v>
      </c>
      <c r="E215" s="52">
        <f>E149</f>
        <v>2059.3000000000002</v>
      </c>
    </row>
  </sheetData>
  <mergeCells count="7">
    <mergeCell ref="B1:C1"/>
    <mergeCell ref="D1:E1"/>
    <mergeCell ref="A2:E2"/>
    <mergeCell ref="A4:A5"/>
    <mergeCell ref="B4:B5"/>
    <mergeCell ref="C4:C5"/>
    <mergeCell ref="D4:E4"/>
  </mergeCells>
  <printOptions horizontalCentered="1"/>
  <pageMargins left="0.31496062992125984" right="0.31496062992125984" top="0.59055118110236227" bottom="0.59055118110236227" header="0" footer="0.11811023622047245"/>
  <pageSetup paperSize="9" scale="94" fitToHeight="0" orientation="portrait" r:id="rId1"/>
  <headerFooter alignWithMargins="0">
    <oddFooter>&amp;C&amp;9&amp;P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Anexa 6 RU</vt:lpstr>
      <vt:lpstr>'Anexa 6 RU'!Заголовки_для_печати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Dvornic, Angela</dc:creator>
  <cp:lastModifiedBy>Russu, Cristina</cp:lastModifiedBy>
  <cp:lastPrinted>2025-12-03T12:54:59Z</cp:lastPrinted>
  <dcterms:created xsi:type="dcterms:W3CDTF">2025-12-03T11:32:51Z</dcterms:created>
  <dcterms:modified xsi:type="dcterms:W3CDTF">2025-12-03T12:56:03Z</dcterms:modified>
</cp:coreProperties>
</file>